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192.168.0.227\share\07_都市建設課\04　上下水道係\　メール添付ファイル保存場所\R6\R7.2.3〈分析表の修正〉【宮城県市町村課】公営企業に係る経営比較分析表（令和５年度決算）の分析等について(依頼）\回答\"/>
    </mc:Choice>
  </mc:AlternateContent>
  <xr:revisionPtr revIDLastSave="0" documentId="13_ncr:1_{CEFC8EB4-278C-4DDA-86DF-363DADD9FF71}" xr6:coauthVersionLast="47" xr6:coauthVersionMax="47" xr10:uidLastSave="{00000000-0000-0000-0000-000000000000}"/>
  <workbookProtection workbookAlgorithmName="SHA-512" workbookHashValue="h5EbkDH/zb4sQP8QeN03P4hwImU65bQ8PNJO7sF1Qup5Hl9ea0XjXD0lH7L+vwvzT+PrXuawwg6T/V09xX7yMw==" workbookSaltValue="QqMJowr+N/ZX/OGWnFCvVg=="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AL8" i="4" s="1"/>
  <c r="Q6" i="5"/>
  <c r="P6" i="5"/>
  <c r="O6" i="5"/>
  <c r="I10" i="4" s="1"/>
  <c r="N6" i="5"/>
  <c r="B10" i="4" s="1"/>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H85" i="4"/>
  <c r="F85" i="4"/>
  <c r="E85" i="4"/>
  <c r="BB10" i="4"/>
  <c r="AL10" i="4"/>
  <c r="W10" i="4"/>
  <c r="P10" i="4"/>
  <c r="BB8" i="4"/>
  <c r="AT8" i="4"/>
  <c r="AD8" i="4"/>
  <c r="P8" i="4"/>
  <c r="I8" i="4"/>
  <c r="B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<sst xmlns="http://schemas.openxmlformats.org/spreadsheetml/2006/main" count="228" uniqueCount="113">
  <si>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</si>
  <si>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</si>
  <si>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</si>
  <si>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</si>
  <si>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</si>
  <si>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</si>
  <si>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</si>
  <si>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</si>
  <si>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</si>
  <si>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</si>
  <si>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</si>
  <si>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</si>
  <si>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</si>
  <si>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</si>
  <si>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</si>
  <si>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</si>
  <si>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</si>
  <si>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</si>
  <si>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</si>
  <si>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</si>
  <si>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</si>
  <si>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</si>
  <si>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</si>
  <si>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</si>
  <si>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</si>
  <si>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</si>
  <si>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</si>
  <si>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</si>
  <si>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</si>
  <si>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</si>
  <si>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</si>
  <si>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</si>
  <si>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</si>
  <si>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</si>
  <si>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</si>
  <si>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</si>
  <si>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</si>
  <si>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</si>
  <si>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</si>
  <si>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</si>
  <si>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</si>
  <si>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</si>
  <si>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</si>
  <si>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</si>
  <si>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</si>
  <si>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</si>
  <si>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</si>
  <si>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</si>
  <si>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</si>
  <si>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</si>
  <si>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</si>
  <si>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</si>
  <si>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</si>
  <si>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</si>
  <si>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</si>
  <si>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</si>
  <si>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</si>
  <si>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</si>
  <si>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</si>
  <si>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</si>
  <si>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</si>
  <si>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</si>
  <si>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</si>
  <si>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</si>
  <si>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</si>
  <si>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</si>
  <si>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</si>
  <si>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</si>
  <si>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</si>
  <si>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</si>
  <si>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</si>
  <si>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</si>
  <si>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</si>
  <si>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</si>
  <si>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</si>
  <si>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</si>
  <si>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</si>
  <si>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</si>
  <si>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</si>
  <si>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</si>
  <si>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</si>
  <si>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</si>
  <si>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</si>
  <si>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</si>
  <si>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</si>
  <si>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</si>
  <si>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</si>
  <si>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</si>
  <si>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</si>
  <si>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</si>
  <si>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</si>
  <si>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</si>
  <si>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</si>
  <si>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大衡村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</si>
  <si>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</si>
  <si>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</si>
  <si>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</si>
  <si>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</si>
  <si>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</si>
  <si>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</si>
  <si>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</si>
  <si>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</si>
  <si>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</si>
  <si>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</si>
  <si>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</si>
  <si>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</si>
  <si>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</si>
  <si>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</si>
  <si>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</si>
  <si>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</si>
  <si>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5年度は、前年に引き続き経常収支比率・流動比率・料金回収率が全国平均を上回るなど、経営状況としては悪くない数字であるが、有収率の低下や、村単独での施設・資産の更新について未着手であることから、更新計画やアセットマネジメントにより具体的な計画の策定を進め、経営と資産管理の両方を安定させられるよう努めなければならない。</t>
    <rPh sb="8" eb="10">
      <t>ゼンネン</t>
    </rPh>
    <rPh sb="11" eb="12">
      <t>ヒ</t>
    </rPh>
    <rPh sb="13" eb="14">
      <t>ツヅ</t>
    </rPh>
    <rPh sb="63" eb="66">
      <t>ユウシュウリツ</t>
    </rPh>
    <rPh sb="67" eb="69">
      <t>テイカ</t>
    </rPh>
    <rPh sb="71" eb="74">
      <t>ムラタンドク</t>
    </rPh>
    <phoneticPr fontId="4"/>
  </si>
  <si>
    <t>①経常収支比率は114.37％で、前年に引き続き100％を超え黒字となった。理由として、単価改定による受水費の減や減価償却費の減により経常費用が抑えられたこと、開発負担金の収入などによるものが主な要因となっている。
②営業収益が大きいことから、現在のところ発生していない。
③流動比率は昨年度より減となった。理由としては、委託事業に係る工事費の未払金計上による流動負債の増である。流動負債の支払いに充当できる流動資産は、前年に引き続き平均値を大きく上回っている状況である。
④企業債残高に対する給水収益の比率は、更新工事に伴う起債の借入をしていないため、低い割合となっている。
⑤料金回収率は100％を超え、給水に係る費用が給水収益でまかなえている状況である。
⑥給水原価は昨年を上回った。理由としては算出式における経常費用の増と有収水量の減によるもの。
⑦施設利用率は昨年を若干下回った。理由としては、特定の企業の使用量が落ち着いたことや、漏水による影響によるものと考えられる。
⑧有収率は、昨年度を下回った。理由としては、漏水事故の発生や火災対応等が主な要因である。</t>
    <rPh sb="148" eb="149">
      <t>ゲン</t>
    </rPh>
    <rPh sb="154" eb="156">
      <t>リユウ</t>
    </rPh>
    <rPh sb="161" eb="165">
      <t>イタクジギョウ</t>
    </rPh>
    <rPh sb="166" eb="167">
      <t>カカ</t>
    </rPh>
    <rPh sb="168" eb="171">
      <t>コウジヒ</t>
    </rPh>
    <rPh sb="172" eb="175">
      <t>ミバライキン</t>
    </rPh>
    <rPh sb="175" eb="177">
      <t>ケイジョウ</t>
    </rPh>
    <rPh sb="180" eb="184">
      <t>リュウドウフサイ</t>
    </rPh>
    <rPh sb="185" eb="186">
      <t>ゾウ</t>
    </rPh>
    <rPh sb="210" eb="212">
      <t>ゼンネン</t>
    </rPh>
    <rPh sb="213" eb="214">
      <t>ヒ</t>
    </rPh>
    <rPh sb="215" eb="216">
      <t>ツヅ</t>
    </rPh>
    <rPh sb="336" eb="337">
      <t>ウエ</t>
    </rPh>
    <rPh sb="347" eb="350">
      <t>サンシュツシキ</t>
    </rPh>
    <rPh sb="354" eb="358">
      <t>ケイジョウヒヨウ</t>
    </rPh>
    <rPh sb="359" eb="360">
      <t>ゾウ</t>
    </rPh>
    <rPh sb="366" eb="367">
      <t>ゲン</t>
    </rPh>
    <rPh sb="386" eb="387">
      <t>シタ</t>
    </rPh>
    <rPh sb="408" eb="409">
      <t>オ</t>
    </rPh>
    <rPh sb="410" eb="411">
      <t>ツ</t>
    </rPh>
    <rPh sb="417" eb="419">
      <t>ロウスイ</t>
    </rPh>
    <rPh sb="430" eb="431">
      <t>カンガ</t>
    </rPh>
    <rPh sb="447" eb="448">
      <t>シタ</t>
    </rPh>
    <rPh sb="459" eb="463">
      <t>ロウスイジコ</t>
    </rPh>
    <rPh sb="464" eb="466">
      <t>ハッセイ</t>
    </rPh>
    <rPh sb="471" eb="472">
      <t>トウ</t>
    </rPh>
    <phoneticPr fontId="4"/>
  </si>
  <si>
    <t>　①有形固定資産減価償却率は昨年ほぼ横ばい、②管路経年化率は上昇となった。それぞれ数値は平均より高い傾向にあることから、水道管の管理や調査を適切に行っていかなければならない。併せて、アセットマネジメントを通して管・施設等の更新計画を立て、優先順位の高いものから順次更新を行う必要がある。③管路更新率については、道路改良工事により支障となる水道管の布設替を実施したことによるものである。</t>
    <rPh sb="155" eb="161">
      <t>ドウロカイリョウコウジ</t>
    </rPh>
    <rPh sb="164" eb="166">
      <t>シショウ</t>
    </rPh>
    <rPh sb="169" eb="172">
      <t>スイドウカン</t>
    </rPh>
    <rPh sb="173" eb="176">
      <t>フセツガ</t>
    </rPh>
    <rPh sb="177" eb="179">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</si>
</sst>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
                  <c:v>0</c:v>
                </c:pt>
                <c:pt idx="1">
                  <c:v>0.03</c:v>
                </c:pt>
                <c:pt idx="2">
                  <c:v>0.1</c:v>
                </c:pt>
                <c:pt idx="3">
                  <c:v>0.02</c:v>
                </c:pt>
                <c:pt idx="4">
                  <c:v>0.31</c:v>
                </c:pt>
              </c:numCache>
            </c:numRef>
          </c:val>
          <c:extLst>
            <c:ext xmlns:c16="http://schemas.microsoft.com/office/drawing/2014/chart" uri="{C3380CC4-5D6E-409C-BE32-E72D297353CC}">
              <c16:uniqueId val="{00000000-56D5-4AB5-8E4C-3CEDB640B0A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56D5-4AB5-8E4C-3CEDB640B0A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50.92</c:v>
                </c:pt>
                <c:pt idx="1">
                  <c:v>52.41</c:v>
                </c:pt>
                <c:pt idx="2">
                  <c:v>51.09</c:v>
                </c:pt>
                <c:pt idx="3">
                  <c:v>51.42</c:v>
                </c:pt>
                <c:pt idx="4">
                  <c:v>50.83</c:v>
                </c:pt>
              </c:numCache>
            </c:numRef>
          </c:val>
          <c:extLst>
            <c:ext xmlns:c16="http://schemas.microsoft.com/office/drawing/2014/chart" uri="{C3380CC4-5D6E-409C-BE32-E72D297353CC}">
              <c16:uniqueId val="{00000000-FBC4-41DB-9C8B-2A243BA23B1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FBC4-41DB-9C8B-2A243BA23B1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75.77</c:v>
                </c:pt>
                <c:pt idx="1">
                  <c:v>73.33</c:v>
                </c:pt>
                <c:pt idx="2">
                  <c:v>77.88</c:v>
                </c:pt>
                <c:pt idx="3">
                  <c:v>79.150000000000006</c:v>
                </c:pt>
                <c:pt idx="4">
                  <c:v>78.16</c:v>
                </c:pt>
              </c:numCache>
            </c:numRef>
          </c:val>
          <c:extLst>
            <c:ext xmlns:c16="http://schemas.microsoft.com/office/drawing/2014/chart" uri="{C3380CC4-5D6E-409C-BE32-E72D297353CC}">
              <c16:uniqueId val="{00000000-177C-46B7-9C12-F4E7ECE2801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177C-46B7-9C12-F4E7ECE2801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100.48</c:v>
                </c:pt>
                <c:pt idx="1">
                  <c:v>113.72</c:v>
                </c:pt>
                <c:pt idx="2">
                  <c:v>116.13</c:v>
                </c:pt>
                <c:pt idx="3">
                  <c:v>117.81</c:v>
                </c:pt>
                <c:pt idx="4">
                  <c:v>114.37</c:v>
                </c:pt>
              </c:numCache>
            </c:numRef>
          </c:val>
          <c:extLst>
            <c:ext xmlns:c16="http://schemas.microsoft.com/office/drawing/2014/chart" uri="{C3380CC4-5D6E-409C-BE32-E72D297353CC}">
              <c16:uniqueId val="{00000000-50DA-4A41-BA77-028A9CD3558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50DA-4A41-BA77-028A9CD3558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67.91</c:v>
                </c:pt>
                <c:pt idx="1">
                  <c:v>69.349999999999994</c:v>
                </c:pt>
                <c:pt idx="2">
                  <c:v>70.510000000000005</c:v>
                </c:pt>
                <c:pt idx="3">
                  <c:v>71.8</c:v>
                </c:pt>
                <c:pt idx="4">
                  <c:v>71.33</c:v>
                </c:pt>
              </c:numCache>
            </c:numRef>
          </c:val>
          <c:extLst>
            <c:ext xmlns:c16="http://schemas.microsoft.com/office/drawing/2014/chart" uri="{C3380CC4-5D6E-409C-BE32-E72D297353CC}">
              <c16:uniqueId val="{00000000-F362-4459-82F5-D7AA105BEEB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F362-4459-82F5-D7AA105BEEB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44.14</c:v>
                </c:pt>
                <c:pt idx="1">
                  <c:v>50.57</c:v>
                </c:pt>
                <c:pt idx="2">
                  <c:v>50.47</c:v>
                </c:pt>
                <c:pt idx="3">
                  <c:v>61.5</c:v>
                </c:pt>
                <c:pt idx="4">
                  <c:v>66.819999999999993</c:v>
                </c:pt>
              </c:numCache>
            </c:numRef>
          </c:val>
          <c:extLst>
            <c:ext xmlns:c16="http://schemas.microsoft.com/office/drawing/2014/chart" uri="{C3380CC4-5D6E-409C-BE32-E72D297353CC}">
              <c16:uniqueId val="{00000000-C63A-4079-893C-EC0B802A2F3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C63A-4079-893C-EC0B802A2F3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31-4FEA-9C24-7344494D897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9731-4FEA-9C24-7344494D897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1165.1099999999999</c:v>
                </c:pt>
                <c:pt idx="1">
                  <c:v>1142.49</c:v>
                </c:pt>
                <c:pt idx="2">
                  <c:v>1084.23</c:v>
                </c:pt>
                <c:pt idx="3">
                  <c:v>1050.32</c:v>
                </c:pt>
                <c:pt idx="4">
                  <c:v>925.87</c:v>
                </c:pt>
              </c:numCache>
            </c:numRef>
          </c:val>
          <c:extLst>
            <c:ext xmlns:c16="http://schemas.microsoft.com/office/drawing/2014/chart" uri="{C3380CC4-5D6E-409C-BE32-E72D297353CC}">
              <c16:uniqueId val="{00000000-8B57-48DB-8FE5-87DFB4F9283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8B57-48DB-8FE5-87DFB4F9283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107.11</c:v>
                </c:pt>
                <c:pt idx="1">
                  <c:v>107.73</c:v>
                </c:pt>
                <c:pt idx="2">
                  <c:v>86.89</c:v>
                </c:pt>
                <c:pt idx="3">
                  <c:v>76.569999999999993</c:v>
                </c:pt>
                <c:pt idx="4">
                  <c:v>69.22</c:v>
                </c:pt>
              </c:numCache>
            </c:numRef>
          </c:val>
          <c:extLst>
            <c:ext xmlns:c16="http://schemas.microsoft.com/office/drawing/2014/chart" uri="{C3380CC4-5D6E-409C-BE32-E72D297353CC}">
              <c16:uniqueId val="{00000000-2319-437B-B4B7-7F3D24CB1F8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2319-437B-B4B7-7F3D24CB1F8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93.72</c:v>
                </c:pt>
                <c:pt idx="1">
                  <c:v>95.3</c:v>
                </c:pt>
                <c:pt idx="2">
                  <c:v>107.33</c:v>
                </c:pt>
                <c:pt idx="3">
                  <c:v>112.03</c:v>
                </c:pt>
                <c:pt idx="4">
                  <c:v>106.93</c:v>
                </c:pt>
              </c:numCache>
            </c:numRef>
          </c:val>
          <c:extLst>
            <c:ext xmlns:c16="http://schemas.microsoft.com/office/drawing/2014/chart" uri="{C3380CC4-5D6E-409C-BE32-E72D297353CC}">
              <c16:uniqueId val="{00000000-55C7-480D-BBF7-7C884B5394E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55C7-480D-BBF7-7C884B5394E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316.26</c:v>
                </c:pt>
                <c:pt idx="1">
                  <c:v>286.12</c:v>
                </c:pt>
                <c:pt idx="2">
                  <c:v>276.92</c:v>
                </c:pt>
                <c:pt idx="3">
                  <c:v>264.72000000000003</c:v>
                </c:pt>
                <c:pt idx="4">
                  <c:v>277.61</c:v>
                </c:pt>
              </c:numCache>
            </c:numRef>
          </c:val>
          <c:extLst>
            <c:ext xmlns:c16="http://schemas.microsoft.com/office/drawing/2014/chart" uri="{C3380CC4-5D6E-409C-BE32-E72D297353CC}">
              <c16:uniqueId val="{00000000-4B3F-4222-BF71-A20B8A64494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4B3F-4222-BF71-A20B8A64494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9"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宮城県　大衡村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5569</v>
      </c>
      <c r="AM8" s="65"/>
      <c r="AN8" s="65"/>
      <c r="AO8" s="65"/>
      <c r="AP8" s="65"/>
      <c r="AQ8" s="65"/>
      <c r="AR8" s="65"/>
      <c r="AS8" s="65"/>
      <c r="AT8" s="36">
        <f>データ!$S$6</f>
        <v>60.32</v>
      </c>
      <c r="AU8" s="37"/>
      <c r="AV8" s="37"/>
      <c r="AW8" s="37"/>
      <c r="AX8" s="37"/>
      <c r="AY8" s="37"/>
      <c r="AZ8" s="37"/>
      <c r="BA8" s="37"/>
      <c r="BB8" s="54">
        <f>データ!$T$6</f>
        <v>92.32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87.74</v>
      </c>
      <c r="J10" s="37"/>
      <c r="K10" s="37"/>
      <c r="L10" s="37"/>
      <c r="M10" s="37"/>
      <c r="N10" s="37"/>
      <c r="O10" s="64"/>
      <c r="P10" s="54">
        <f>データ!$P$6</f>
        <v>98.99</v>
      </c>
      <c r="Q10" s="54"/>
      <c r="R10" s="54"/>
      <c r="S10" s="54"/>
      <c r="T10" s="54"/>
      <c r="U10" s="54"/>
      <c r="V10" s="54"/>
      <c r="W10" s="65">
        <f>データ!$Q$6</f>
        <v>5390</v>
      </c>
      <c r="X10" s="65"/>
      <c r="Y10" s="65"/>
      <c r="Z10" s="65"/>
      <c r="AA10" s="65"/>
      <c r="AB10" s="65"/>
      <c r="AC10" s="65"/>
      <c r="AD10" s="2"/>
      <c r="AE10" s="2"/>
      <c r="AF10" s="2"/>
      <c r="AG10" s="2"/>
      <c r="AH10" s="2"/>
      <c r="AI10" s="2"/>
      <c r="AJ10" s="2"/>
      <c r="AK10" s="2"/>
      <c r="AL10" s="65">
        <f>データ!$U$6</f>
        <v>5470</v>
      </c>
      <c r="AM10" s="65"/>
      <c r="AN10" s="65"/>
      <c r="AO10" s="65"/>
      <c r="AP10" s="65"/>
      <c r="AQ10" s="65"/>
      <c r="AR10" s="65"/>
      <c r="AS10" s="65"/>
      <c r="AT10" s="36">
        <f>データ!$V$6</f>
        <v>47.22</v>
      </c>
      <c r="AU10" s="37"/>
      <c r="AV10" s="37"/>
      <c r="AW10" s="37"/>
      <c r="AX10" s="37"/>
      <c r="AY10" s="37"/>
      <c r="AZ10" s="37"/>
      <c r="BA10" s="37"/>
      <c r="BB10" s="54">
        <f>データ!$W$6</f>
        <v>115.84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bMNAK6LSGpEIcBTUuYsKMnsrWYgDOWBzaT1mBZ1sJsgHXNkfI6AtHmR3vacQ6tu8l0vpArMSWh2W1l/LyDC43Q==" saltValue="R89gH4bDIAZ5N1BcBUZiF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44245</v>
      </c>
      <c r="D6" s="20">
        <f t="shared" si="3"/>
        <v>46</v>
      </c>
      <c r="E6" s="20">
        <f t="shared" si="3"/>
        <v>1</v>
      </c>
      <c r="F6" s="20">
        <f t="shared" si="3"/>
        <v>0</v>
      </c>
      <c r="G6" s="20">
        <f t="shared" si="3"/>
        <v>1</v>
      </c>
      <c r="H6" s="20" t="str">
        <f t="shared" si="3"/>
        <v>宮城県　大衡村</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87.74</v>
      </c>
      <c r="P6" s="21">
        <f t="shared" si="3"/>
        <v>98.99</v>
      </c>
      <c r="Q6" s="21">
        <f t="shared" si="3"/>
        <v>5390</v>
      </c>
      <c r="R6" s="21">
        <f t="shared" si="3"/>
        <v>5569</v>
      </c>
      <c r="S6" s="21">
        <f t="shared" si="3"/>
        <v>60.32</v>
      </c>
      <c r="T6" s="21">
        <f t="shared" si="3"/>
        <v>92.32</v>
      </c>
      <c r="U6" s="21">
        <f t="shared" si="3"/>
        <v>5470</v>
      </c>
      <c r="V6" s="21">
        <f t="shared" si="3"/>
        <v>47.22</v>
      </c>
      <c r="W6" s="21">
        <f t="shared" si="3"/>
        <v>115.84</v>
      </c>
      <c r="X6" s="22">
        <f>IF(X7="",NA(),X7)</f>
        <v>100.48</v>
      </c>
      <c r="Y6" s="22">
        <f t="shared" ref="Y6:AG6" si="4">IF(Y7="",NA(),Y7)</f>
        <v>113.72</v>
      </c>
      <c r="Z6" s="22">
        <f t="shared" si="4"/>
        <v>116.13</v>
      </c>
      <c r="AA6" s="22">
        <f t="shared" si="4"/>
        <v>117.81</v>
      </c>
      <c r="AB6" s="22">
        <f t="shared" si="4"/>
        <v>114.37</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1165.1099999999999</v>
      </c>
      <c r="AU6" s="22">
        <f t="shared" ref="AU6:BC6" si="6">IF(AU7="",NA(),AU7)</f>
        <v>1142.49</v>
      </c>
      <c r="AV6" s="22">
        <f t="shared" si="6"/>
        <v>1084.23</v>
      </c>
      <c r="AW6" s="22">
        <f t="shared" si="6"/>
        <v>1050.32</v>
      </c>
      <c r="AX6" s="22">
        <f t="shared" si="6"/>
        <v>925.87</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107.11</v>
      </c>
      <c r="BF6" s="22">
        <f t="shared" ref="BF6:BN6" si="7">IF(BF7="",NA(),BF7)</f>
        <v>107.73</v>
      </c>
      <c r="BG6" s="22">
        <f t="shared" si="7"/>
        <v>86.89</v>
      </c>
      <c r="BH6" s="22">
        <f t="shared" si="7"/>
        <v>76.569999999999993</v>
      </c>
      <c r="BI6" s="22">
        <f t="shared" si="7"/>
        <v>69.22</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93.72</v>
      </c>
      <c r="BQ6" s="22">
        <f t="shared" ref="BQ6:BY6" si="8">IF(BQ7="",NA(),BQ7)</f>
        <v>95.3</v>
      </c>
      <c r="BR6" s="22">
        <f t="shared" si="8"/>
        <v>107.33</v>
      </c>
      <c r="BS6" s="22">
        <f t="shared" si="8"/>
        <v>112.03</v>
      </c>
      <c r="BT6" s="22">
        <f t="shared" si="8"/>
        <v>106.93</v>
      </c>
      <c r="BU6" s="22">
        <f t="shared" si="8"/>
        <v>87.11</v>
      </c>
      <c r="BV6" s="22">
        <f t="shared" si="8"/>
        <v>82.78</v>
      </c>
      <c r="BW6" s="22">
        <f t="shared" si="8"/>
        <v>84.82</v>
      </c>
      <c r="BX6" s="22">
        <f t="shared" si="8"/>
        <v>82.29</v>
      </c>
      <c r="BY6" s="22">
        <f t="shared" si="8"/>
        <v>84.16</v>
      </c>
      <c r="BZ6" s="21" t="str">
        <f>IF(BZ7="","",IF(BZ7="-","【-】","【"&amp;SUBSTITUTE(TEXT(BZ7,"#,##0.00"),"-","△")&amp;"】"))</f>
        <v>【97.82】</v>
      </c>
      <c r="CA6" s="22">
        <f>IF(CA7="",NA(),CA7)</f>
        <v>316.26</v>
      </c>
      <c r="CB6" s="22">
        <f t="shared" ref="CB6:CJ6" si="9">IF(CB7="",NA(),CB7)</f>
        <v>286.12</v>
      </c>
      <c r="CC6" s="22">
        <f t="shared" si="9"/>
        <v>276.92</v>
      </c>
      <c r="CD6" s="22">
        <f t="shared" si="9"/>
        <v>264.72000000000003</v>
      </c>
      <c r="CE6" s="22">
        <f t="shared" si="9"/>
        <v>277.61</v>
      </c>
      <c r="CF6" s="22">
        <f t="shared" si="9"/>
        <v>223.98</v>
      </c>
      <c r="CG6" s="22">
        <f t="shared" si="9"/>
        <v>225.09</v>
      </c>
      <c r="CH6" s="22">
        <f t="shared" si="9"/>
        <v>224.82</v>
      </c>
      <c r="CI6" s="22">
        <f t="shared" si="9"/>
        <v>230.85</v>
      </c>
      <c r="CJ6" s="22">
        <f t="shared" si="9"/>
        <v>230.21</v>
      </c>
      <c r="CK6" s="21" t="str">
        <f>IF(CK7="","",IF(CK7="-","【-】","【"&amp;SUBSTITUTE(TEXT(CK7,"#,##0.00"),"-","△")&amp;"】"))</f>
        <v>【177.56】</v>
      </c>
      <c r="CL6" s="22">
        <f>IF(CL7="",NA(),CL7)</f>
        <v>50.92</v>
      </c>
      <c r="CM6" s="22">
        <f t="shared" ref="CM6:CU6" si="10">IF(CM7="",NA(),CM7)</f>
        <v>52.41</v>
      </c>
      <c r="CN6" s="22">
        <f t="shared" si="10"/>
        <v>51.09</v>
      </c>
      <c r="CO6" s="22">
        <f t="shared" si="10"/>
        <v>51.42</v>
      </c>
      <c r="CP6" s="22">
        <f t="shared" si="10"/>
        <v>50.83</v>
      </c>
      <c r="CQ6" s="22">
        <f t="shared" si="10"/>
        <v>49.64</v>
      </c>
      <c r="CR6" s="22">
        <f t="shared" si="10"/>
        <v>49.38</v>
      </c>
      <c r="CS6" s="22">
        <f t="shared" si="10"/>
        <v>50.09</v>
      </c>
      <c r="CT6" s="22">
        <f t="shared" si="10"/>
        <v>50.1</v>
      </c>
      <c r="CU6" s="22">
        <f t="shared" si="10"/>
        <v>49.76</v>
      </c>
      <c r="CV6" s="21" t="str">
        <f>IF(CV7="","",IF(CV7="-","【-】","【"&amp;SUBSTITUTE(TEXT(CV7,"#,##0.00"),"-","△")&amp;"】"))</f>
        <v>【59.81】</v>
      </c>
      <c r="CW6" s="22">
        <f>IF(CW7="",NA(),CW7)</f>
        <v>75.77</v>
      </c>
      <c r="CX6" s="22">
        <f t="shared" ref="CX6:DF6" si="11">IF(CX7="",NA(),CX7)</f>
        <v>73.33</v>
      </c>
      <c r="CY6" s="22">
        <f t="shared" si="11"/>
        <v>77.88</v>
      </c>
      <c r="CZ6" s="22">
        <f t="shared" si="11"/>
        <v>79.150000000000006</v>
      </c>
      <c r="DA6" s="22">
        <f t="shared" si="11"/>
        <v>78.16</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67.91</v>
      </c>
      <c r="DI6" s="22">
        <f t="shared" ref="DI6:DQ6" si="12">IF(DI7="",NA(),DI7)</f>
        <v>69.349999999999994</v>
      </c>
      <c r="DJ6" s="22">
        <f t="shared" si="12"/>
        <v>70.510000000000005</v>
      </c>
      <c r="DK6" s="22">
        <f t="shared" si="12"/>
        <v>71.8</v>
      </c>
      <c r="DL6" s="22">
        <f t="shared" si="12"/>
        <v>71.33</v>
      </c>
      <c r="DM6" s="22">
        <f t="shared" si="12"/>
        <v>47.31</v>
      </c>
      <c r="DN6" s="22">
        <f t="shared" si="12"/>
        <v>47.5</v>
      </c>
      <c r="DO6" s="22">
        <f t="shared" si="12"/>
        <v>48.41</v>
      </c>
      <c r="DP6" s="22">
        <f t="shared" si="12"/>
        <v>50.02</v>
      </c>
      <c r="DQ6" s="22">
        <f t="shared" si="12"/>
        <v>51.38</v>
      </c>
      <c r="DR6" s="21" t="str">
        <f>IF(DR7="","",IF(DR7="-","【-】","【"&amp;SUBSTITUTE(TEXT(DR7,"#,##0.00"),"-","△")&amp;"】"))</f>
        <v>【52.02】</v>
      </c>
      <c r="DS6" s="22">
        <f>IF(DS7="",NA(),DS7)</f>
        <v>44.14</v>
      </c>
      <c r="DT6" s="22">
        <f t="shared" ref="DT6:EB6" si="13">IF(DT7="",NA(),DT7)</f>
        <v>50.57</v>
      </c>
      <c r="DU6" s="22">
        <f t="shared" si="13"/>
        <v>50.47</v>
      </c>
      <c r="DV6" s="22">
        <f t="shared" si="13"/>
        <v>61.5</v>
      </c>
      <c r="DW6" s="22">
        <f t="shared" si="13"/>
        <v>66.819999999999993</v>
      </c>
      <c r="DX6" s="22">
        <f t="shared" si="13"/>
        <v>16.77</v>
      </c>
      <c r="DY6" s="22">
        <f t="shared" si="13"/>
        <v>17.399999999999999</v>
      </c>
      <c r="DZ6" s="22">
        <f t="shared" si="13"/>
        <v>18.64</v>
      </c>
      <c r="EA6" s="22">
        <f t="shared" si="13"/>
        <v>19.510000000000002</v>
      </c>
      <c r="EB6" s="22">
        <f t="shared" si="13"/>
        <v>21.6</v>
      </c>
      <c r="EC6" s="21" t="str">
        <f>IF(EC7="","",IF(EC7="-","【-】","【"&amp;SUBSTITUTE(TEXT(EC7,"#,##0.00"),"-","△")&amp;"】"))</f>
        <v>【25.37】</v>
      </c>
      <c r="ED6" s="21">
        <f>IF(ED7="",NA(),ED7)</f>
        <v>0</v>
      </c>
      <c r="EE6" s="22">
        <f t="shared" ref="EE6:EM6" si="14">IF(EE7="",NA(),EE7)</f>
        <v>0.03</v>
      </c>
      <c r="EF6" s="22">
        <f t="shared" si="14"/>
        <v>0.1</v>
      </c>
      <c r="EG6" s="22">
        <f t="shared" si="14"/>
        <v>0.02</v>
      </c>
      <c r="EH6" s="22">
        <f t="shared" si="14"/>
        <v>0.31</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15">
      <c r="A7" s="15"/>
      <c r="B7" s="24">
        <v>2023</v>
      </c>
      <c r="C7" s="24">
        <v>44245</v>
      </c>
      <c r="D7" s="24">
        <v>46</v>
      </c>
      <c r="E7" s="24">
        <v>1</v>
      </c>
      <c r="F7" s="24">
        <v>0</v>
      </c>
      <c r="G7" s="24">
        <v>1</v>
      </c>
      <c r="H7" s="24" t="s">
        <v>93</v>
      </c>
      <c r="I7" s="24" t="s">
        <v>94</v>
      </c>
      <c r="J7" s="24" t="s">
        <v>95</v>
      </c>
      <c r="K7" s="24" t="s">
        <v>96</v>
      </c>
      <c r="L7" s="24" t="s">
        <v>97</v>
      </c>
      <c r="M7" s="24" t="s">
        <v>98</v>
      </c>
      <c r="N7" s="25" t="s">
        <v>99</v>
      </c>
      <c r="O7" s="25">
        <v>87.74</v>
      </c>
      <c r="P7" s="25">
        <v>98.99</v>
      </c>
      <c r="Q7" s="25">
        <v>5390</v>
      </c>
      <c r="R7" s="25">
        <v>5569</v>
      </c>
      <c r="S7" s="25">
        <v>60.32</v>
      </c>
      <c r="T7" s="25">
        <v>92.32</v>
      </c>
      <c r="U7" s="25">
        <v>5470</v>
      </c>
      <c r="V7" s="25">
        <v>47.22</v>
      </c>
      <c r="W7" s="25">
        <v>115.84</v>
      </c>
      <c r="X7" s="25">
        <v>100.48</v>
      </c>
      <c r="Y7" s="25">
        <v>113.72</v>
      </c>
      <c r="Z7" s="25">
        <v>116.13</v>
      </c>
      <c r="AA7" s="25">
        <v>117.81</v>
      </c>
      <c r="AB7" s="25">
        <v>114.37</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1165.1099999999999</v>
      </c>
      <c r="AU7" s="25">
        <v>1142.49</v>
      </c>
      <c r="AV7" s="25">
        <v>1084.23</v>
      </c>
      <c r="AW7" s="25">
        <v>1050.32</v>
      </c>
      <c r="AX7" s="25">
        <v>925.87</v>
      </c>
      <c r="AY7" s="25">
        <v>301.04000000000002</v>
      </c>
      <c r="AZ7" s="25">
        <v>305.08</v>
      </c>
      <c r="BA7" s="25">
        <v>305.33999999999997</v>
      </c>
      <c r="BB7" s="25">
        <v>310.01</v>
      </c>
      <c r="BC7" s="25">
        <v>311.12</v>
      </c>
      <c r="BD7" s="25">
        <v>243.36</v>
      </c>
      <c r="BE7" s="25">
        <v>107.11</v>
      </c>
      <c r="BF7" s="25">
        <v>107.73</v>
      </c>
      <c r="BG7" s="25">
        <v>86.89</v>
      </c>
      <c r="BH7" s="25">
        <v>76.569999999999993</v>
      </c>
      <c r="BI7" s="25">
        <v>69.22</v>
      </c>
      <c r="BJ7" s="25">
        <v>551.62</v>
      </c>
      <c r="BK7" s="25">
        <v>585.59</v>
      </c>
      <c r="BL7" s="25">
        <v>561.34</v>
      </c>
      <c r="BM7" s="25">
        <v>538.33000000000004</v>
      </c>
      <c r="BN7" s="25">
        <v>515.14</v>
      </c>
      <c r="BO7" s="25">
        <v>265.93</v>
      </c>
      <c r="BP7" s="25">
        <v>93.72</v>
      </c>
      <c r="BQ7" s="25">
        <v>95.3</v>
      </c>
      <c r="BR7" s="25">
        <v>107.33</v>
      </c>
      <c r="BS7" s="25">
        <v>112.03</v>
      </c>
      <c r="BT7" s="25">
        <v>106.93</v>
      </c>
      <c r="BU7" s="25">
        <v>87.11</v>
      </c>
      <c r="BV7" s="25">
        <v>82.78</v>
      </c>
      <c r="BW7" s="25">
        <v>84.82</v>
      </c>
      <c r="BX7" s="25">
        <v>82.29</v>
      </c>
      <c r="BY7" s="25">
        <v>84.16</v>
      </c>
      <c r="BZ7" s="25">
        <v>97.82</v>
      </c>
      <c r="CA7" s="25">
        <v>316.26</v>
      </c>
      <c r="CB7" s="25">
        <v>286.12</v>
      </c>
      <c r="CC7" s="25">
        <v>276.92</v>
      </c>
      <c r="CD7" s="25">
        <v>264.72000000000003</v>
      </c>
      <c r="CE7" s="25">
        <v>277.61</v>
      </c>
      <c r="CF7" s="25">
        <v>223.98</v>
      </c>
      <c r="CG7" s="25">
        <v>225.09</v>
      </c>
      <c r="CH7" s="25">
        <v>224.82</v>
      </c>
      <c r="CI7" s="25">
        <v>230.85</v>
      </c>
      <c r="CJ7" s="25">
        <v>230.21</v>
      </c>
      <c r="CK7" s="25">
        <v>177.56</v>
      </c>
      <c r="CL7" s="25">
        <v>50.92</v>
      </c>
      <c r="CM7" s="25">
        <v>52.41</v>
      </c>
      <c r="CN7" s="25">
        <v>51.09</v>
      </c>
      <c r="CO7" s="25">
        <v>51.42</v>
      </c>
      <c r="CP7" s="25">
        <v>50.83</v>
      </c>
      <c r="CQ7" s="25">
        <v>49.64</v>
      </c>
      <c r="CR7" s="25">
        <v>49.38</v>
      </c>
      <c r="CS7" s="25">
        <v>50.09</v>
      </c>
      <c r="CT7" s="25">
        <v>50.1</v>
      </c>
      <c r="CU7" s="25">
        <v>49.76</v>
      </c>
      <c r="CV7" s="25">
        <v>59.81</v>
      </c>
      <c r="CW7" s="25">
        <v>75.77</v>
      </c>
      <c r="CX7" s="25">
        <v>73.33</v>
      </c>
      <c r="CY7" s="25">
        <v>77.88</v>
      </c>
      <c r="CZ7" s="25">
        <v>79.150000000000006</v>
      </c>
      <c r="DA7" s="25">
        <v>78.16</v>
      </c>
      <c r="DB7" s="25">
        <v>78.09</v>
      </c>
      <c r="DC7" s="25">
        <v>78.010000000000005</v>
      </c>
      <c r="DD7" s="25">
        <v>77.599999999999994</v>
      </c>
      <c r="DE7" s="25">
        <v>77.3</v>
      </c>
      <c r="DF7" s="25">
        <v>76.64</v>
      </c>
      <c r="DG7" s="25">
        <v>89.42</v>
      </c>
      <c r="DH7" s="25">
        <v>67.91</v>
      </c>
      <c r="DI7" s="25">
        <v>69.349999999999994</v>
      </c>
      <c r="DJ7" s="25">
        <v>70.510000000000005</v>
      </c>
      <c r="DK7" s="25">
        <v>71.8</v>
      </c>
      <c r="DL7" s="25">
        <v>71.33</v>
      </c>
      <c r="DM7" s="25">
        <v>47.31</v>
      </c>
      <c r="DN7" s="25">
        <v>47.5</v>
      </c>
      <c r="DO7" s="25">
        <v>48.41</v>
      </c>
      <c r="DP7" s="25">
        <v>50.02</v>
      </c>
      <c r="DQ7" s="25">
        <v>51.38</v>
      </c>
      <c r="DR7" s="25">
        <v>52.02</v>
      </c>
      <c r="DS7" s="25">
        <v>44.14</v>
      </c>
      <c r="DT7" s="25">
        <v>50.57</v>
      </c>
      <c r="DU7" s="25">
        <v>50.47</v>
      </c>
      <c r="DV7" s="25">
        <v>61.5</v>
      </c>
      <c r="DW7" s="25">
        <v>66.819999999999993</v>
      </c>
      <c r="DX7" s="25">
        <v>16.77</v>
      </c>
      <c r="DY7" s="25">
        <v>17.399999999999999</v>
      </c>
      <c r="DZ7" s="25">
        <v>18.64</v>
      </c>
      <c r="EA7" s="25">
        <v>19.510000000000002</v>
      </c>
      <c r="EB7" s="25">
        <v>21.6</v>
      </c>
      <c r="EC7" s="25">
        <v>25.37</v>
      </c>
      <c r="ED7" s="25">
        <v>0</v>
      </c>
      <c r="EE7" s="25">
        <v>0.03</v>
      </c>
      <c r="EF7" s="25">
        <v>0.1</v>
      </c>
      <c r="EG7" s="25">
        <v>0.02</v>
      </c>
      <c r="EH7" s="25">
        <v>0.31</v>
      </c>
      <c r="EI7" s="25">
        <v>0.47</v>
      </c>
      <c r="EJ7" s="25">
        <v>0.4</v>
      </c>
      <c r="EK7" s="25">
        <v>0.36</v>
      </c>
      <c r="EL7" s="25">
        <v>0.56999999999999995</v>
      </c>
      <c r="EM7" s="25">
        <v>0.56000000000000005</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根本 静奈</cp:lastModifiedBy>
  <cp:lastPrinted>2025-02-04T00:26:14Z</cp:lastPrinted>
  <dcterms:created xsi:type="dcterms:W3CDTF">2025-01-24T06:44:37Z</dcterms:created>
  <dcterms:modified xsi:type="dcterms:W3CDTF">2025-02-04T04:33:23Z</dcterms:modified>
  <cp:category/>
</cp:coreProperties>
</file>