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0.227\share\07_都市建設課\04　上下水道係\a-0　メール添付ファイル保存場所\R7\R8.2.18令和６年度決算に係る経営比較分析表の確認事項等について\"/>
    </mc:Choice>
  </mc:AlternateContent>
  <xr:revisionPtr revIDLastSave="0" documentId="13_ncr:1_{FCA39700-BBB1-4A81-8860-4CF0778DD8E9}" xr6:coauthVersionLast="47" xr6:coauthVersionMax="47" xr10:uidLastSave="{00000000-0000-0000-0000-000000000000}"/>
  <workbookProtection workbookAlgorithmName="SHA-512" workbookHashValue="2w+mT8XfBKByK1zmOzJcAI7gzNsIUWHZtMBfk1KQfe+kBqetLmkMMp1D1Ieif6yq27OjIuCcqW2j4Hqz98/YHQ==" workbookSaltValue="LI5FhhgqWi+X9QlP1w4J9Q==" workbookSpinCount="100000" lockStructure="1"/>
  <bookViews>
    <workbookView xWindow="12990" yWindow="345" windowWidth="14505" windowHeight="15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<sst xmlns="http://schemas.openxmlformats.org/spreadsheetml/2006/main" count="325" uniqueCount="116">
  <si>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</si>
  <si>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</si>
  <si>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</si>
  <si>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</si>
  <si>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</si>
  <si>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</si>
  <si>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</si>
  <si>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</si>
  <si>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</si>
  <si>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</si>
  <si>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</si>
  <si>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</si>
  <si>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</si>
  <si>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</si>
  <si>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</si>
  <si>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</si>
  <si>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</si>
  <si>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</si>
  <si>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</si>
  <si>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</si>
  <si>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</si>
  <si>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</si>
  <si>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</si>
  <si>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</si>
  <si>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</si>
  <si>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</si>
  <si>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</si>
  <si>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</si>
  <si>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</si>
  <si>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</si>
  <si>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</si>
  <si>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</si>
  <si>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</si>
  <si>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</si>
  <si>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</si>
  <si>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</si>
  <si>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</si>
  <si>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</si>
  <si>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</si>
  <si>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</si>
  <si>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</si>
  <si>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</si>
  <si>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</si>
  <si>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</si>
  <si>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</si>
  <si>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</si>
  <si>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</si>
  <si>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</si>
  <si>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</si>
  <si>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</si>
  <si>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</si>
  <si>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</si>
  <si>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</si>
  <si>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</si>
  <si>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</si>
  <si>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</si>
  <si>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</si>
  <si>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</si>
  <si>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</si>
  <si>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</si>
  <si>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</si>
  <si>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</si>
  <si>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</si>
  <si>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</si>
  <si>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</si>
  <si>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</si>
  <si>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</si>
  <si>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</si>
  <si>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</si>
  <si>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</si>
  <si>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</si>
  <si>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</si>
  <si>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</si>
  <si>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</si>
  <si>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</si>
  <si>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</si>
  <si>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</si>
  <si>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</si>
  <si>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</si>
  <si>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</si>
  <si>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</si>
  <si>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</si>
  <si>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</si>
  <si>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</si>
  <si>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</si>
  <si>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</si>
  <si>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</si>
  <si>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</si>
  <si>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</si>
  <si>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</si>
  <si>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</si>
  <si>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</si>
  <si>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</si>
  <si>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</si>
  <si>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</si>
  <si>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</si>
  <si>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大衡村</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</si>
  <si>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</si>
  <si>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</si>
  <si>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</si>
  <si>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</si>
  <si>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</si>
  <si>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</si>
  <si>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</si>
  <si>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</si>
  <si>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</si>
  <si>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</si>
  <si>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</si>
  <si>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</si>
  <si>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</si>
  <si>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</si>
  <si>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</si>
  <si>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</si>
  <si>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大衡村の浄化槽事業は、令和6年度末現在で</t>
    </r>
    <r>
      <rPr>
        <sz val="11"/>
        <rFont val="ＭＳ ゴシック"/>
        <family val="3"/>
        <charset val="128"/>
      </rPr>
      <t>408基（昨年度比5基増）</t>
    </r>
    <r>
      <rPr>
        <sz val="11"/>
        <color theme="1"/>
        <rFont val="ＭＳ ゴシック"/>
        <family val="3"/>
        <charset val="128"/>
      </rPr>
      <t>の管理を行っており、最も古い浄化槽は設置から29年が経過している状況で、今後も適切な維持管理を継続し、施設の長寿命化を図る。</t>
    </r>
    <phoneticPr fontId="4"/>
  </si>
  <si>
    <t>　分析欄でも記載したが、使用料収入に対して、浄化槽1基あたりの管理費が高額なため、経費回収率及び汚水処理原価が平均を下回っている。浄化槽管理の効率化を進め、管理費の削減に努める必要がある。
　最後に、社会情勢の変化に的確に対応した事務事業の見直しや経常的経費の縮減などによる経営改革を進め、経営基盤の強化などを積極的に取り組み、より一層の経営健全化を促進する。</t>
    <rPh sb="46" eb="47">
      <t>オヨ</t>
    </rPh>
    <rPh sb="48" eb="52">
      <t>オスイショリ</t>
    </rPh>
    <rPh sb="52" eb="54">
      <t>ゲンカ</t>
    </rPh>
    <rPh sb="55" eb="57">
      <t>ヘイキン</t>
    </rPh>
    <rPh sb="58" eb="60">
      <t>シタマワ</t>
    </rPh>
    <phoneticPr fontId="4"/>
  </si>
  <si>
    <t>　令和6年度から企業会計へ移行したことから、令和5年度以前の数値が記載されていない。
①経常収支比率は、104.19％と経営の基準となる100％を超えているものの、繰入金に依存している状況である。使用料収入よりも約10,000千円多く受け入れており、企業会計の経理処理である減価償却費等により増加したものである。
②営業収益が大きいことから、現在のところ発生していない。
③流動比率は現金や未収金の金額と委託費の未払金及び、償還元金の比率が、分母となる流動負債を大きく上回っていることから、平均値を上回っている。また、今回の値が今後の数値と近い形になると考えられる。
④企業債残高対事業規模比率は、算定式となる企業債現在高合計-企業債現在高一般会計負担額が0になるため、当該値は0.00となる。
⑤経費回収率は、使用料収入よりも浄化槽維持管理料金が高額なため、平均値を下回っている状況である。
⑥汚水処理原価は、⑤経費回収率にも記載した通り、使用料収入よりも浄化槽管理料金が高額であることから、当該値が平均よりも下回っている。
⑦施設利用率は100％となっているため、今後も継続していきたい。
⑧水洗化率は、平均値より下回っているものの、毎年度上昇しているので、来年度以降も数値の向上に努めたい。</t>
    <rPh sb="348" eb="350">
      <t>ケイヒ</t>
    </rPh>
    <rPh sb="355" eb="360">
      <t>シヨウリョウシュウニュウ</t>
    </rPh>
    <rPh sb="363" eb="366">
      <t>ジョウカソウ</t>
    </rPh>
    <rPh sb="413" eb="415">
      <t>キサイ</t>
    </rPh>
    <rPh sb="483" eb="485">
      <t>コンゴ</t>
    </rPh>
    <rPh sb="486" eb="488">
      <t>ケイゾク</t>
    </rPh>
    <rPh sb="497" eb="501">
      <t>スイセンカリツ</t>
    </rPh>
    <rPh sb="503" eb="506">
      <t>ヘイキンチ</t>
    </rPh>
    <rPh sb="508" eb="510">
      <t>シタマワ</t>
    </rPh>
    <rPh sb="518" eb="521">
      <t>マイネンド</t>
    </rPh>
    <rPh sb="521" eb="523">
      <t>ジョウショウ</t>
    </rPh>
    <rPh sb="530" eb="535">
      <t>ライネンドイコウ</t>
    </rPh>
    <rPh sb="536" eb="538">
      <t>スウチ</t>
    </rPh>
    <rPh sb="539" eb="541">
      <t>コウジョウ</t>
    </rPh>
    <rPh sb="542" eb="5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</si>
</sst>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28-4DF6-A0EB-47B6938BFE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028-4DF6-A0EB-47B6938BFE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49A-4FDD-8017-0781E87AB9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B49A-4FDD-8017-0781E87AB9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77.55</c:v>
                </c:pt>
              </c:numCache>
            </c:numRef>
          </c:val>
          <c:extLst>
            <c:ext xmlns:c16="http://schemas.microsoft.com/office/drawing/2014/chart" uri="{C3380CC4-5D6E-409C-BE32-E72D297353CC}">
              <c16:uniqueId val="{00000000-E6D2-4F53-A646-30C0E9691D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6D2-4F53-A646-30C0E9691D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104.19</c:v>
                </c:pt>
              </c:numCache>
            </c:numRef>
          </c:val>
          <c:extLst>
            <c:ext xmlns:c16="http://schemas.microsoft.com/office/drawing/2014/chart" uri="{C3380CC4-5D6E-409C-BE32-E72D297353CC}">
              <c16:uniqueId val="{00000000-D26E-4A90-9325-FFFBFE853C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D26E-4A90-9325-FFFBFE853C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4.83</c:v>
                </c:pt>
              </c:numCache>
            </c:numRef>
          </c:val>
          <c:extLst>
            <c:ext xmlns:c16="http://schemas.microsoft.com/office/drawing/2014/chart" uri="{C3380CC4-5D6E-409C-BE32-E72D297353CC}">
              <c16:uniqueId val="{00000000-2308-409D-B9CC-9895382E30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2308-409D-B9CC-9895382E30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47-4B81-A232-6C4894141C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47-4B81-A232-6C4894141C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A2-4AEA-AB6F-E635B1BC83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D3A2-4AEA-AB6F-E635B1BC83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181.53</c:v>
                </c:pt>
              </c:numCache>
            </c:numRef>
          </c:val>
          <c:extLst>
            <c:ext xmlns:c16="http://schemas.microsoft.com/office/drawing/2014/chart" uri="{C3380CC4-5D6E-409C-BE32-E72D297353CC}">
              <c16:uniqueId val="{00000000-950A-4D19-83DD-6F8C6EF520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50A-4D19-83DD-6F8C6EF520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2D-4047-987D-3F2F469A00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722D-4047-987D-3F2F469A00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48.42</c:v>
                </c:pt>
              </c:numCache>
            </c:numRef>
          </c:val>
          <c:extLst>
            <c:ext xmlns:c16="http://schemas.microsoft.com/office/drawing/2014/chart" uri="{C3380CC4-5D6E-409C-BE32-E72D297353CC}">
              <c16:uniqueId val="{00000000-3FBB-4891-A745-0D9016462E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3FBB-4891-A745-0D9016462E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158.21</c:v>
                </c:pt>
              </c:numCache>
            </c:numRef>
          </c:val>
          <c:extLst>
            <c:ext xmlns:c16="http://schemas.microsoft.com/office/drawing/2014/chart" uri="{C3380CC4-5D6E-409C-BE32-E72D297353CC}">
              <c16:uniqueId val="{00000000-FA3E-41FF-8717-BB37F387CB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FA3E-41FF-8717-BB37F387CB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大衡村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5539</v>
      </c>
      <c r="AM8" s="41"/>
      <c r="AN8" s="41"/>
      <c r="AO8" s="41"/>
      <c r="AP8" s="41"/>
      <c r="AQ8" s="41"/>
      <c r="AR8" s="41"/>
      <c r="AS8" s="41"/>
      <c r="AT8" s="34">
        <f>データ!T6</f>
        <v>60.32</v>
      </c>
      <c r="AU8" s="34"/>
      <c r="AV8" s="34"/>
      <c r="AW8" s="34"/>
      <c r="AX8" s="34"/>
      <c r="AY8" s="34"/>
      <c r="AZ8" s="34"/>
      <c r="BA8" s="34"/>
      <c r="BB8" s="34">
        <f>データ!U6</f>
        <v>91.83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35.36</v>
      </c>
      <c r="J10" s="34"/>
      <c r="K10" s="34"/>
      <c r="L10" s="34"/>
      <c r="M10" s="34"/>
      <c r="N10" s="34"/>
      <c r="O10" s="34"/>
      <c r="P10" s="34">
        <f>データ!P6</f>
        <v>38.340000000000003</v>
      </c>
      <c r="Q10" s="34"/>
      <c r="R10" s="34"/>
      <c r="S10" s="34"/>
      <c r="T10" s="34"/>
      <c r="U10" s="34"/>
      <c r="V10" s="34"/>
      <c r="W10" s="34">
        <f>データ!Q6</f>
        <v>100</v>
      </c>
      <c r="X10" s="34"/>
      <c r="Y10" s="34"/>
      <c r="Z10" s="34"/>
      <c r="AA10" s="34"/>
      <c r="AB10" s="34"/>
      <c r="AC10" s="34"/>
      <c r="AD10" s="41">
        <f>データ!R6</f>
        <v>3500</v>
      </c>
      <c r="AE10" s="41"/>
      <c r="AF10" s="41"/>
      <c r="AG10" s="41"/>
      <c r="AH10" s="41"/>
      <c r="AI10" s="41"/>
      <c r="AJ10" s="41"/>
      <c r="AK10" s="2"/>
      <c r="AL10" s="41">
        <f>データ!V6</f>
        <v>2107</v>
      </c>
      <c r="AM10" s="41"/>
      <c r="AN10" s="41"/>
      <c r="AO10" s="41"/>
      <c r="AP10" s="41"/>
      <c r="AQ10" s="41"/>
      <c r="AR10" s="41"/>
      <c r="AS10" s="41"/>
      <c r="AT10" s="34">
        <f>データ!W6</f>
        <v>52.7</v>
      </c>
      <c r="AU10" s="34"/>
      <c r="AV10" s="34"/>
      <c r="AW10" s="34"/>
      <c r="AX10" s="34"/>
      <c r="AY10" s="34"/>
      <c r="AZ10" s="34"/>
      <c r="BA10" s="34"/>
      <c r="BB10" s="34">
        <f>データ!X6</f>
        <v>39.979999999999997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05F6/Gl/gu98Xx4CNWFWjoRSqiQCmw0qz3d49ArPkOTo+zXzKceWY6BqbmiSchxmJnB4EKjcpAodPOCxEK84A==" saltValue="sv0D5wBsCb/bjK1tF3zqJ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44245</v>
      </c>
      <c r="D6" s="19">
        <f t="shared" si="3"/>
        <v>46</v>
      </c>
      <c r="E6" s="19">
        <f t="shared" si="3"/>
        <v>18</v>
      </c>
      <c r="F6" s="19">
        <f t="shared" si="3"/>
        <v>0</v>
      </c>
      <c r="G6" s="19">
        <f t="shared" si="3"/>
        <v>0</v>
      </c>
      <c r="H6" s="19" t="str">
        <f t="shared" si="3"/>
        <v>宮城県　大衡村</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35.36</v>
      </c>
      <c r="P6" s="20">
        <f t="shared" si="3"/>
        <v>38.340000000000003</v>
      </c>
      <c r="Q6" s="20">
        <f t="shared" si="3"/>
        <v>100</v>
      </c>
      <c r="R6" s="20">
        <f t="shared" si="3"/>
        <v>3500</v>
      </c>
      <c r="S6" s="20">
        <f t="shared" si="3"/>
        <v>5539</v>
      </c>
      <c r="T6" s="20">
        <f t="shared" si="3"/>
        <v>60.32</v>
      </c>
      <c r="U6" s="20">
        <f t="shared" si="3"/>
        <v>91.83</v>
      </c>
      <c r="V6" s="20">
        <f t="shared" si="3"/>
        <v>2107</v>
      </c>
      <c r="W6" s="20">
        <f t="shared" si="3"/>
        <v>52.7</v>
      </c>
      <c r="X6" s="20">
        <f t="shared" si="3"/>
        <v>39.979999999999997</v>
      </c>
      <c r="Y6" s="21" t="str">
        <f>IF(Y7="",NA(),Y7)</f>
        <v>-</v>
      </c>
      <c r="Z6" s="21" t="str">
        <f t="shared" ref="Z6:AH6" si="4">IF(Z7="",NA(),Z7)</f>
        <v>-</v>
      </c>
      <c r="AA6" s="21" t="str">
        <f t="shared" si="4"/>
        <v>-</v>
      </c>
      <c r="AB6" s="21" t="str">
        <f t="shared" si="4"/>
        <v>-</v>
      </c>
      <c r="AC6" s="21">
        <f t="shared" si="4"/>
        <v>104.19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181.53</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48.42</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158.21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77.55</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4.83</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44245</v>
      </c>
      <c r="D7" s="23">
        <v>46</v>
      </c>
      <c r="E7" s="23">
        <v>18</v>
      </c>
      <c r="F7" s="23">
        <v>0</v>
      </c>
      <c r="G7" s="23">
        <v>0</v>
      </c>
      <c r="H7" s="23" t="s">
        <v>96</v>
      </c>
      <c r="I7" s="23" t="s">
        <v>97</v>
      </c>
      <c r="J7" s="23" t="s">
        <v>98</v>
      </c>
      <c r="K7" s="23" t="s">
        <v>99</v>
      </c>
      <c r="L7" s="23" t="s">
        <v>100</v>
      </c>
      <c r="M7" s="23" t="s">
        <v>101</v>
      </c>
      <c r="N7" s="24" t="s">
        <v>102</v>
      </c>
      <c r="O7" s="24">
        <v>35.36</v>
      </c>
      <c r="P7" s="24">
        <v>38.340000000000003</v>
      </c>
      <c r="Q7" s="24">
        <v>100</v>
      </c>
      <c r="R7" s="24">
        <v>3500</v>
      </c>
      <c r="S7" s="24">
        <v>5539</v>
      </c>
      <c r="T7" s="24">
        <v>60.32</v>
      </c>
      <c r="U7" s="24">
        <v>91.83</v>
      </c>
      <c r="V7" s="24">
        <v>2107</v>
      </c>
      <c r="W7" s="24">
        <v>52.7</v>
      </c>
      <c r="X7" s="24">
        <v>39.979999999999997</v>
      </c>
      <c r="Y7" s="24" t="s">
        <v>102</v>
      </c>
      <c r="Z7" s="24" t="s">
        <v>102</v>
      </c>
      <c r="AA7" s="24" t="s">
        <v>102</v>
      </c>
      <c r="AB7" s="24" t="s">
        <v>102</v>
      </c>
      <c r="AC7" s="24">
        <v>104.19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181.53</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48.42</v>
      </c>
      <c r="BV7" s="24" t="s">
        <v>102</v>
      </c>
      <c r="BW7" s="24" t="s">
        <v>102</v>
      </c>
      <c r="BX7" s="24" t="s">
        <v>102</v>
      </c>
      <c r="BY7" s="24" t="s">
        <v>102</v>
      </c>
      <c r="BZ7" s="24">
        <v>53.25</v>
      </c>
      <c r="CA7" s="24">
        <v>51.14</v>
      </c>
      <c r="CB7" s="24" t="s">
        <v>102</v>
      </c>
      <c r="CC7" s="24" t="s">
        <v>102</v>
      </c>
      <c r="CD7" s="24" t="s">
        <v>102</v>
      </c>
      <c r="CE7" s="24" t="s">
        <v>102</v>
      </c>
      <c r="CF7" s="24">
        <v>158.21</v>
      </c>
      <c r="CG7" s="24" t="s">
        <v>102</v>
      </c>
      <c r="CH7" s="24" t="s">
        <v>102</v>
      </c>
      <c r="CI7" s="24" t="s">
        <v>102</v>
      </c>
      <c r="CJ7" s="24" t="s">
        <v>102</v>
      </c>
      <c r="CK7" s="24">
        <v>325.45</v>
      </c>
      <c r="CL7" s="24">
        <v>329.31</v>
      </c>
      <c r="CM7" s="24" t="s">
        <v>102</v>
      </c>
      <c r="CN7" s="24" t="s">
        <v>102</v>
      </c>
      <c r="CO7" s="24" t="s">
        <v>102</v>
      </c>
      <c r="CP7" s="24" t="s">
        <v>102</v>
      </c>
      <c r="CQ7" s="24">
        <v>100</v>
      </c>
      <c r="CR7" s="24" t="s">
        <v>102</v>
      </c>
      <c r="CS7" s="24" t="s">
        <v>102</v>
      </c>
      <c r="CT7" s="24" t="s">
        <v>102</v>
      </c>
      <c r="CU7" s="24" t="s">
        <v>102</v>
      </c>
      <c r="CV7" s="24">
        <v>52.59</v>
      </c>
      <c r="CW7" s="24">
        <v>54.37</v>
      </c>
      <c r="CX7" s="24" t="s">
        <v>102</v>
      </c>
      <c r="CY7" s="24" t="s">
        <v>102</v>
      </c>
      <c r="CZ7" s="24" t="s">
        <v>102</v>
      </c>
      <c r="DA7" s="24" t="s">
        <v>102</v>
      </c>
      <c r="DB7" s="24">
        <v>77.55</v>
      </c>
      <c r="DC7" s="24" t="s">
        <v>102</v>
      </c>
      <c r="DD7" s="24" t="s">
        <v>102</v>
      </c>
      <c r="DE7" s="24" t="s">
        <v>102</v>
      </c>
      <c r="DF7" s="24" t="s">
        <v>102</v>
      </c>
      <c r="DG7" s="24">
        <v>87.02</v>
      </c>
      <c r="DH7" s="24">
        <v>84.89</v>
      </c>
      <c r="DI7" s="24" t="s">
        <v>102</v>
      </c>
      <c r="DJ7" s="24" t="s">
        <v>102</v>
      </c>
      <c r="DK7" s="24" t="s">
        <v>102</v>
      </c>
      <c r="DL7" s="24" t="s">
        <v>102</v>
      </c>
      <c r="DM7" s="24">
        <v>4.83</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2025-12-23T06:29:11Z</dcterms:created>
  <dcterms:modified xsi:type="dcterms:W3CDTF">2026-02-18T01:53:44Z</dcterms:modified>
  <cp:category/>
</cp:coreProperties>
</file>