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0.227\share\07_都市建設課\04　上下水道係\a-0　メール添付ファイル保存場所\R7\R8.2.18令和６年度決算に係る経営比較分析表の確認事項等について\"/>
    </mc:Choice>
  </mc:AlternateContent>
  <xr:revisionPtr revIDLastSave="0" documentId="13_ncr:1_{14366AC6-6EAB-4A80-8E20-D451CA31C909}" xr6:coauthVersionLast="47" xr6:coauthVersionMax="47" xr10:uidLastSave="{00000000-0000-0000-0000-000000000000}"/>
  <workbookProtection workbookAlgorithmName="SHA-512" workbookHashValue="BHgjuk7WUg5a8bBMCXgwBZKcKIDz8tEPTNnv7DSkQuDqaE+LlvGqgHzji+m7dav1u/FKmTQc8GRaEhXUD6WFOg==" workbookSaltValue="kVnzalsIdg6QdO7X5IU+H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E85" i="4"/>
  <c r="BB10" i="4"/>
  <c r="AT10" i="4"/>
  <c r="AL10" i="4"/>
  <c r="W10" i="4"/>
  <c r="P10" i="4"/>
  <c r="AD8" i="4"/>
  <c r="W8" i="4"/>
  <c r="P8" i="4"/>
  <c r="I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<sst xmlns="http://schemas.openxmlformats.org/spreadsheetml/2006/main" count="228" uniqueCount="115">
  <si>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</si>
  <si>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</si>
  <si>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</si>
  <si>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</si>
  <si>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</si>
  <si>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</si>
  <si>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</si>
  <si>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</si>
  <si>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</si>
  <si>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</si>
  <si>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</si>
  <si>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</si>
  <si>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</si>
  <si>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</si>
  <si>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</si>
  <si>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</si>
  <si>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</si>
  <si>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</si>
  <si>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</si>
  <si>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</si>
  <si>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</si>
  <si>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</si>
  <si>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</si>
  <si>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</si>
  <si>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</si>
  <si>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</si>
  <si>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</si>
  <si>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</si>
  <si>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</si>
  <si>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</si>
  <si>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</si>
  <si>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</si>
  <si>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</si>
  <si>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</si>
  <si>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</si>
  <si>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</si>
  <si>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</si>
  <si>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</si>
  <si>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</si>
  <si>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</si>
  <si>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</si>
  <si>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</si>
  <si>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</si>
  <si>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</si>
  <si>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</si>
  <si>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</si>
  <si>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</si>
  <si>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</si>
  <si>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</si>
  <si>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</si>
  <si>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</si>
  <si>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</si>
  <si>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</si>
  <si>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</si>
  <si>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</si>
  <si>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</si>
  <si>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</si>
  <si>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</si>
  <si>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</si>
  <si>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</si>
  <si>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</si>
  <si>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</si>
  <si>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</si>
  <si>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</si>
  <si>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</si>
  <si>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</si>
  <si>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</si>
  <si>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</si>
  <si>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</si>
  <si>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</si>
  <si>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</si>
  <si>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</si>
  <si>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</si>
  <si>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</si>
  <si>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</si>
  <si>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</si>
  <si>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</si>
  <si>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</si>
  <si>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</si>
  <si>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</si>
  <si>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</si>
  <si>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</si>
  <si>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</si>
  <si>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</si>
  <si>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</si>
  <si>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</si>
  <si>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</si>
  <si>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</si>
  <si>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</si>
  <si>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</si>
  <si>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</si>
  <si>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</si>
  <si>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</si>
  <si>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大衡村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</si>
  <si>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</si>
  <si>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</si>
  <si>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</si>
  <si>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</si>
  <si>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</si>
  <si>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</si>
  <si>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</si>
  <si>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</si>
  <si>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</si>
  <si>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</si>
  <si>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</si>
  <si>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</si>
  <si>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</si>
  <si>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</si>
  <si>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</si>
  <si>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</si>
  <si>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</si>
  <si>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</si>
  <si>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は114.31％で、前年とほぼ横ばいの100％を超え黒字となった。理由として、費用構成の主となる給水収益、受水費や減価償却費が昨年度とほぼ同額となっていることで営業収益及び経常費用の均衡が取られていることが主な要因となっている。
②営業収益が大きいことから、現在のところ発生していない。
③流動比率は昨年度より減となった。流動負債は横ばいの数値となっているものの、流動資産が昨年度比で30,000千円の減となっていることが主な要因となっている。
④企業債残高に対する給水収益の比率は、更新工事に伴う起債の借入をしていないため、低い割合となっている。
⑤料金回収率は100％を超え、給水に係る費用が給水収益でまかなえている状況である。
⑥給水原価は前年とほぼ横ばいの数値となっている。理由としては算出式における有収水量の減によるものである。
⑦施設利用率は昨年を若干上回った。理由としては、特定の企業の使用量が昨年度に比較して約117ポイント増加したことが主な要因となっている。
⑧有収率は、漏水に伴い昨年度を下回った。今後は修繕対応を含め施設の維持管理に努める。</t>
    <rPh sb="22" eb="23">
      <t>ヨコ</t>
    </rPh>
    <rPh sb="46" eb="48">
      <t>ヒヨウ</t>
    </rPh>
    <rPh sb="48" eb="50">
      <t>コウセイ</t>
    </rPh>
    <rPh sb="51" eb="52">
      <t>シュ</t>
    </rPh>
    <rPh sb="55" eb="59">
      <t>キュウスイシュウエキ</t>
    </rPh>
    <rPh sb="70" eb="73">
      <t>サクネンド</t>
    </rPh>
    <rPh sb="76" eb="78">
      <t>ドウガク</t>
    </rPh>
    <rPh sb="87" eb="91">
      <t>エイギョウシュウエキ</t>
    </rPh>
    <rPh sb="91" eb="92">
      <t>オヨ</t>
    </rPh>
    <rPh sb="93" eb="97">
      <t>ケイジョウヒヨウ</t>
    </rPh>
    <rPh sb="98" eb="100">
      <t>キンコウ</t>
    </rPh>
    <rPh sb="101" eb="102">
      <t>ト</t>
    </rPh>
    <rPh sb="173" eb="174">
      <t>ヨコ</t>
    </rPh>
    <rPh sb="177" eb="179">
      <t>スウチ</t>
    </rPh>
    <rPh sb="189" eb="193">
      <t>リュウドウシサン</t>
    </rPh>
    <rPh sb="194" eb="197">
      <t>サクネンド</t>
    </rPh>
    <rPh sb="197" eb="198">
      <t>ヒ</t>
    </rPh>
    <rPh sb="205" eb="207">
      <t>センエン</t>
    </rPh>
    <rPh sb="208" eb="209">
      <t>ゲン</t>
    </rPh>
    <rPh sb="218" eb="219">
      <t>オモ</t>
    </rPh>
    <rPh sb="220" eb="222">
      <t>ヨウイン</t>
    </rPh>
    <rPh sb="330" eb="332">
      <t>ゼンネン</t>
    </rPh>
    <rPh sb="335" eb="336">
      <t>ヨコ</t>
    </rPh>
    <rPh sb="339" eb="341">
      <t>スウチ</t>
    </rPh>
    <rPh sb="389" eb="390">
      <t>ウワ</t>
    </rPh>
    <rPh sb="411" eb="414">
      <t>サクネンド</t>
    </rPh>
    <rPh sb="415" eb="417">
      <t>ヒカク</t>
    </rPh>
    <rPh sb="419" eb="420">
      <t>ヤク</t>
    </rPh>
    <rPh sb="427" eb="429">
      <t>ゾウカ</t>
    </rPh>
    <rPh sb="434" eb="435">
      <t>オモ</t>
    </rPh>
    <rPh sb="436" eb="438">
      <t>ヨウイン</t>
    </rPh>
    <rPh sb="452" eb="454">
      <t>ロウスイ</t>
    </rPh>
    <rPh sb="455" eb="456">
      <t>トモナ</t>
    </rPh>
    <rPh sb="466" eb="468">
      <t>コンゴ</t>
    </rPh>
    <rPh sb="469" eb="473">
      <t>シュウゼンタイオウ</t>
    </rPh>
    <rPh sb="474" eb="475">
      <t>フク</t>
    </rPh>
    <rPh sb="476" eb="478">
      <t>シセツ</t>
    </rPh>
    <rPh sb="479" eb="483">
      <t>イジカンリ</t>
    </rPh>
    <rPh sb="484" eb="485">
      <t>ツト</t>
    </rPh>
    <phoneticPr fontId="4"/>
  </si>
  <si>
    <t>　令和6年度は、前年に引き続き経常収支比率・流動比率・料金回収率が全国平均を上回るなど、経営状況としては悪くない数字であるが、有収率の低下や、村単独での施設・資産の更新について未着手であることから、更新計画やアセットマネジメントにより具体的な計画の策定を進め、経営と資産管理の両方を安定させられるよう努めなければならない。</t>
    <phoneticPr fontId="4"/>
  </si>
  <si>
    <t>　①有形固定資産減価償却率は構築物（受贈財産）の取得に伴い、償却資産の増によって数値が減少した。②管路経年化率は上昇となった。それぞれ数値は平均より高い傾向にあることから、水道管の管理や調査を適切に行っていかなければならない。併せて、アセットマネジメントを通して管・施設等の更新計画を立て、優先順位の高いものから順次更新を行う必要がある。③管路更新率については、道路改良工事により支障となる水道管の布設替を実施したことによるものである。</t>
    <rPh sb="14" eb="17">
      <t>コウチクブツ</t>
    </rPh>
    <rPh sb="18" eb="22">
      <t>ジュゾウザイサン</t>
    </rPh>
    <rPh sb="24" eb="26">
      <t>シュトク</t>
    </rPh>
    <rPh sb="27" eb="28">
      <t>トモナ</t>
    </rPh>
    <rPh sb="30" eb="34">
      <t>ショウキャクシサン</t>
    </rPh>
    <rPh sb="35" eb="36">
      <t>ゾウ</t>
    </rPh>
    <rPh sb="40" eb="42">
      <t>スウチ</t>
    </rPh>
    <rPh sb="43" eb="45">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</si>
</sst>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0.03</c:v>
                </c:pt>
                <c:pt idx="1">
                  <c:v>0.1</c:v>
                </c:pt>
                <c:pt idx="2">
                  <c:v>0.02</c:v>
                </c:pt>
                <c:pt idx="3">
                  <c:v>0.31</c:v>
                </c:pt>
                <c:pt idx="4">
                  <c:v>1.98</c:v>
                </c:pt>
              </c:numCache>
            </c:numRef>
          </c:val>
          <c:extLst>
            <c:ext xmlns:c16="http://schemas.microsoft.com/office/drawing/2014/chart" uri="{C3380CC4-5D6E-409C-BE32-E72D297353CC}">
              <c16:uniqueId val="{00000000-2EEF-444D-8731-C0C9CA1753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2EEF-444D-8731-C0C9CA1753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52.41</c:v>
                </c:pt>
                <c:pt idx="1">
                  <c:v>51.09</c:v>
                </c:pt>
                <c:pt idx="2">
                  <c:v>51.42</c:v>
                </c:pt>
                <c:pt idx="3">
                  <c:v>50.83</c:v>
                </c:pt>
                <c:pt idx="4">
                  <c:v>51.59</c:v>
                </c:pt>
              </c:numCache>
            </c:numRef>
          </c:val>
          <c:extLst>
            <c:ext xmlns:c16="http://schemas.microsoft.com/office/drawing/2014/chart" uri="{C3380CC4-5D6E-409C-BE32-E72D297353CC}">
              <c16:uniqueId val="{00000000-CA3D-4C41-9A48-FE7FFD07914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CA3D-4C41-9A48-FE7FFD07914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73.33</c:v>
                </c:pt>
                <c:pt idx="1">
                  <c:v>77.88</c:v>
                </c:pt>
                <c:pt idx="2">
                  <c:v>79.150000000000006</c:v>
                </c:pt>
                <c:pt idx="3">
                  <c:v>78.16</c:v>
                </c:pt>
                <c:pt idx="4">
                  <c:v>77.56</c:v>
                </c:pt>
              </c:numCache>
            </c:numRef>
          </c:val>
          <c:extLst>
            <c:ext xmlns:c16="http://schemas.microsoft.com/office/drawing/2014/chart" uri="{C3380CC4-5D6E-409C-BE32-E72D297353CC}">
              <c16:uniqueId val="{00000000-49B9-488E-9E3E-B40508F2FA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49B9-488E-9E3E-B40508F2FA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113.72</c:v>
                </c:pt>
                <c:pt idx="1">
                  <c:v>116.13</c:v>
                </c:pt>
                <c:pt idx="2">
                  <c:v>117.81</c:v>
                </c:pt>
                <c:pt idx="3">
                  <c:v>114.37</c:v>
                </c:pt>
                <c:pt idx="4">
                  <c:v>114.31</c:v>
                </c:pt>
              </c:numCache>
            </c:numRef>
          </c:val>
          <c:extLst>
            <c:ext xmlns:c16="http://schemas.microsoft.com/office/drawing/2014/chart" uri="{C3380CC4-5D6E-409C-BE32-E72D297353CC}">
              <c16:uniqueId val="{00000000-B58C-4243-8053-A6C54C66AF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B58C-4243-8053-A6C54C66AF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69.349999999999994</c:v>
                </c:pt>
                <c:pt idx="1">
                  <c:v>70.510000000000005</c:v>
                </c:pt>
                <c:pt idx="2">
                  <c:v>71.8</c:v>
                </c:pt>
                <c:pt idx="3">
                  <c:v>71.33</c:v>
                </c:pt>
                <c:pt idx="4">
                  <c:v>67.34</c:v>
                </c:pt>
              </c:numCache>
            </c:numRef>
          </c:val>
          <c:extLst>
            <c:ext xmlns:c16="http://schemas.microsoft.com/office/drawing/2014/chart" uri="{C3380CC4-5D6E-409C-BE32-E72D297353CC}">
              <c16:uniqueId val="{00000000-F5F6-4275-96AE-62064D6E15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F5F6-4275-96AE-62064D6E15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50.57</c:v>
                </c:pt>
                <c:pt idx="1">
                  <c:v>50.47</c:v>
                </c:pt>
                <c:pt idx="2">
                  <c:v>61.5</c:v>
                </c:pt>
                <c:pt idx="3">
                  <c:v>66.819999999999993</c:v>
                </c:pt>
                <c:pt idx="4">
                  <c:v>70.33</c:v>
                </c:pt>
              </c:numCache>
            </c:numRef>
          </c:val>
          <c:extLst>
            <c:ext xmlns:c16="http://schemas.microsoft.com/office/drawing/2014/chart" uri="{C3380CC4-5D6E-409C-BE32-E72D297353CC}">
              <c16:uniqueId val="{00000000-3998-4BCA-AAE9-627A56AEE5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3998-4BCA-AAE9-627A56AEE5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60-42EE-A272-6AB12B7CD4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8360-42EE-A272-6AB12B7CD4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1142.49</c:v>
                </c:pt>
                <c:pt idx="1">
                  <c:v>1084.23</c:v>
                </c:pt>
                <c:pt idx="2">
                  <c:v>1050.32</c:v>
                </c:pt>
                <c:pt idx="3">
                  <c:v>925.87</c:v>
                </c:pt>
                <c:pt idx="4">
                  <c:v>892.83</c:v>
                </c:pt>
              </c:numCache>
            </c:numRef>
          </c:val>
          <c:extLst>
            <c:ext xmlns:c16="http://schemas.microsoft.com/office/drawing/2014/chart" uri="{C3380CC4-5D6E-409C-BE32-E72D297353CC}">
              <c16:uniqueId val="{00000000-80C2-41F7-BDDD-B12CD3359B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80C2-41F7-BDDD-B12CD3359B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107.73</c:v>
                </c:pt>
                <c:pt idx="1">
                  <c:v>86.89</c:v>
                </c:pt>
                <c:pt idx="2">
                  <c:v>76.569999999999993</c:v>
                </c:pt>
                <c:pt idx="3">
                  <c:v>69.22</c:v>
                </c:pt>
                <c:pt idx="4">
                  <c:v>59.92</c:v>
                </c:pt>
              </c:numCache>
            </c:numRef>
          </c:val>
          <c:extLst>
            <c:ext xmlns:c16="http://schemas.microsoft.com/office/drawing/2014/chart" uri="{C3380CC4-5D6E-409C-BE32-E72D297353CC}">
              <c16:uniqueId val="{00000000-6259-41C1-9743-CE75F16806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6259-41C1-9743-CE75F16806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95.3</c:v>
                </c:pt>
                <c:pt idx="1">
                  <c:v>107.33</c:v>
                </c:pt>
                <c:pt idx="2">
                  <c:v>112.03</c:v>
                </c:pt>
                <c:pt idx="3">
                  <c:v>106.93</c:v>
                </c:pt>
                <c:pt idx="4">
                  <c:v>107.35</c:v>
                </c:pt>
              </c:numCache>
            </c:numRef>
          </c:val>
          <c:extLst>
            <c:ext xmlns:c16="http://schemas.microsoft.com/office/drawing/2014/chart" uri="{C3380CC4-5D6E-409C-BE32-E72D297353CC}">
              <c16:uniqueId val="{00000000-B4DE-4446-980F-7E1B71B9EBA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B4DE-4446-980F-7E1B71B9EBA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286.12</c:v>
                </c:pt>
                <c:pt idx="1">
                  <c:v>276.92</c:v>
                </c:pt>
                <c:pt idx="2">
                  <c:v>264.72000000000003</c:v>
                </c:pt>
                <c:pt idx="3">
                  <c:v>277.61</c:v>
                </c:pt>
                <c:pt idx="4">
                  <c:v>276.27</c:v>
                </c:pt>
              </c:numCache>
            </c:numRef>
          </c:val>
          <c:extLst>
            <c:ext xmlns:c16="http://schemas.microsoft.com/office/drawing/2014/chart" uri="{C3380CC4-5D6E-409C-BE32-E72D297353CC}">
              <c16:uniqueId val="{00000000-615B-4B9E-A32F-6121A4B9C3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615B-4B9E-A32F-6121A4B9C3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3"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　大衡村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5539</v>
      </c>
      <c r="AM8" s="44"/>
      <c r="AN8" s="44"/>
      <c r="AO8" s="44"/>
      <c r="AP8" s="44"/>
      <c r="AQ8" s="44"/>
      <c r="AR8" s="44"/>
      <c r="AS8" s="44"/>
      <c r="AT8" s="45">
        <f>データ!$S$6</f>
        <v>60.32</v>
      </c>
      <c r="AU8" s="46"/>
      <c r="AV8" s="46"/>
      <c r="AW8" s="46"/>
      <c r="AX8" s="46"/>
      <c r="AY8" s="46"/>
      <c r="AZ8" s="46"/>
      <c r="BA8" s="46"/>
      <c r="BB8" s="47">
        <f>データ!$T$6</f>
        <v>91.83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90.19</v>
      </c>
      <c r="J10" s="46"/>
      <c r="K10" s="46"/>
      <c r="L10" s="46"/>
      <c r="M10" s="46"/>
      <c r="N10" s="46"/>
      <c r="O10" s="80"/>
      <c r="P10" s="47">
        <f>データ!$P$6</f>
        <v>99</v>
      </c>
      <c r="Q10" s="47"/>
      <c r="R10" s="47"/>
      <c r="S10" s="47"/>
      <c r="T10" s="47"/>
      <c r="U10" s="47"/>
      <c r="V10" s="47"/>
      <c r="W10" s="44">
        <f>データ!$Q$6</f>
        <v>5390</v>
      </c>
      <c r="X10" s="44"/>
      <c r="Y10" s="44"/>
      <c r="Z10" s="44"/>
      <c r="AA10" s="44"/>
      <c r="AB10" s="44"/>
      <c r="AC10" s="44"/>
      <c r="AD10" s="2"/>
      <c r="AE10" s="2"/>
      <c r="AF10" s="2"/>
      <c r="AG10" s="2"/>
      <c r="AH10" s="2"/>
      <c r="AI10" s="2"/>
      <c r="AJ10" s="2"/>
      <c r="AK10" s="2"/>
      <c r="AL10" s="44">
        <f>データ!$U$6</f>
        <v>5429</v>
      </c>
      <c r="AM10" s="44"/>
      <c r="AN10" s="44"/>
      <c r="AO10" s="44"/>
      <c r="AP10" s="44"/>
      <c r="AQ10" s="44"/>
      <c r="AR10" s="44"/>
      <c r="AS10" s="44"/>
      <c r="AT10" s="45">
        <f>データ!$V$6</f>
        <v>47.22</v>
      </c>
      <c r="AU10" s="46"/>
      <c r="AV10" s="46"/>
      <c r="AW10" s="46"/>
      <c r="AX10" s="46"/>
      <c r="AY10" s="46"/>
      <c r="AZ10" s="46"/>
      <c r="BA10" s="46"/>
      <c r="BB10" s="47">
        <f>データ!$W$6</f>
        <v>114.97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114</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EQ5QaxnhQHrq9Sq0q4m/Tf1HnGjcbkED9W1cKeoYfOtGfbDySizI/0Edd8tL7A2uGo/ajesWLl7aFv6K6p+og==" saltValue="BCyv2OEq2DMJ4jehCC9jY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44245</v>
      </c>
      <c r="D6" s="20">
        <f t="shared" si="3"/>
        <v>46</v>
      </c>
      <c r="E6" s="20">
        <f t="shared" si="3"/>
        <v>1</v>
      </c>
      <c r="F6" s="20">
        <f t="shared" si="3"/>
        <v>0</v>
      </c>
      <c r="G6" s="20">
        <f t="shared" si="3"/>
        <v>1</v>
      </c>
      <c r="H6" s="20" t="str">
        <f t="shared" si="3"/>
        <v>宮城県　大衡村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90.19</v>
      </c>
      <c r="P6" s="21">
        <f t="shared" si="3"/>
        <v>99</v>
      </c>
      <c r="Q6" s="21">
        <f t="shared" si="3"/>
        <v>5390</v>
      </c>
      <c r="R6" s="21">
        <f t="shared" si="3"/>
        <v>5539</v>
      </c>
      <c r="S6" s="21">
        <f t="shared" si="3"/>
        <v>60.32</v>
      </c>
      <c r="T6" s="21">
        <f t="shared" si="3"/>
        <v>91.83</v>
      </c>
      <c r="U6" s="21">
        <f t="shared" si="3"/>
        <v>5429</v>
      </c>
      <c r="V6" s="21">
        <f t="shared" si="3"/>
        <v>47.22</v>
      </c>
      <c r="W6" s="21">
        <f t="shared" si="3"/>
        <v>114.97</v>
      </c>
      <c r="X6" s="22">
        <f>IF(X7="",NA(),X7)</f>
        <v>113.72</v>
      </c>
      <c r="Y6" s="22">
        <f t="shared" ref="Y6:AG6" si="4">IF(Y7="",NA(),Y7)</f>
        <v>116.13</v>
      </c>
      <c r="Z6" s="22">
        <f t="shared" si="4"/>
        <v>117.81</v>
      </c>
      <c r="AA6" s="22">
        <f t="shared" si="4"/>
        <v>114.37</v>
      </c>
      <c r="AB6" s="22">
        <f t="shared" si="4"/>
        <v>114.31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1142.49</v>
      </c>
      <c r="AU6" s="22">
        <f t="shared" ref="AU6:BC6" si="6">IF(AU7="",NA(),AU7)</f>
        <v>1084.23</v>
      </c>
      <c r="AV6" s="22">
        <f t="shared" si="6"/>
        <v>1050.32</v>
      </c>
      <c r="AW6" s="22">
        <f t="shared" si="6"/>
        <v>925.87</v>
      </c>
      <c r="AX6" s="22">
        <f t="shared" si="6"/>
        <v>892.83</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107.73</v>
      </c>
      <c r="BF6" s="22">
        <f t="shared" ref="BF6:BN6" si="7">IF(BF7="",NA(),BF7)</f>
        <v>86.89</v>
      </c>
      <c r="BG6" s="22">
        <f t="shared" si="7"/>
        <v>76.569999999999993</v>
      </c>
      <c r="BH6" s="22">
        <f t="shared" si="7"/>
        <v>69.22</v>
      </c>
      <c r="BI6" s="22">
        <f t="shared" si="7"/>
        <v>59.92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95.3</v>
      </c>
      <c r="BQ6" s="22">
        <f t="shared" ref="BQ6:BY6" si="8">IF(BQ7="",NA(),BQ7)</f>
        <v>107.33</v>
      </c>
      <c r="BR6" s="22">
        <f t="shared" si="8"/>
        <v>112.03</v>
      </c>
      <c r="BS6" s="22">
        <f t="shared" si="8"/>
        <v>106.93</v>
      </c>
      <c r="BT6" s="22">
        <f t="shared" si="8"/>
        <v>107.35</v>
      </c>
      <c r="BU6" s="22">
        <f t="shared" si="8"/>
        <v>82.78</v>
      </c>
      <c r="BV6" s="22">
        <f t="shared" si="8"/>
        <v>84.82</v>
      </c>
      <c r="BW6" s="22">
        <f t="shared" si="8"/>
        <v>82.29</v>
      </c>
      <c r="BX6" s="22">
        <f t="shared" si="8"/>
        <v>84.16</v>
      </c>
      <c r="BY6" s="22">
        <f t="shared" si="8"/>
        <v>81.45</v>
      </c>
      <c r="BZ6" s="21" t="str">
        <f>IF(BZ7="","",IF(BZ7="-","【-】","【"&amp;SUBSTITUTE(TEXT(BZ7,"#,##0.00"),"-","△")&amp;"】"))</f>
        <v>【97.59】</v>
      </c>
      <c r="CA6" s="22">
        <f>IF(CA7="",NA(),CA7)</f>
        <v>286.12</v>
      </c>
      <c r="CB6" s="22">
        <f t="shared" ref="CB6:CJ6" si="9">IF(CB7="",NA(),CB7)</f>
        <v>276.92</v>
      </c>
      <c r="CC6" s="22">
        <f t="shared" si="9"/>
        <v>264.72000000000003</v>
      </c>
      <c r="CD6" s="22">
        <f t="shared" si="9"/>
        <v>277.61</v>
      </c>
      <c r="CE6" s="22">
        <f t="shared" si="9"/>
        <v>276.27</v>
      </c>
      <c r="CF6" s="22">
        <f t="shared" si="9"/>
        <v>225.09</v>
      </c>
      <c r="CG6" s="22">
        <f t="shared" si="9"/>
        <v>224.82</v>
      </c>
      <c r="CH6" s="22">
        <f t="shared" si="9"/>
        <v>230.85</v>
      </c>
      <c r="CI6" s="22">
        <f t="shared" si="9"/>
        <v>230.21</v>
      </c>
      <c r="CJ6" s="22">
        <f t="shared" si="9"/>
        <v>240.31</v>
      </c>
      <c r="CK6" s="21" t="str">
        <f>IF(CK7="","",IF(CK7="-","【-】","【"&amp;SUBSTITUTE(TEXT(CK7,"#,##0.00"),"-","△")&amp;"】"))</f>
        <v>【181.66】</v>
      </c>
      <c r="CL6" s="22">
        <f>IF(CL7="",NA(),CL7)</f>
        <v>52.41</v>
      </c>
      <c r="CM6" s="22">
        <f t="shared" ref="CM6:CU6" si="10">IF(CM7="",NA(),CM7)</f>
        <v>51.09</v>
      </c>
      <c r="CN6" s="22">
        <f t="shared" si="10"/>
        <v>51.42</v>
      </c>
      <c r="CO6" s="22">
        <f t="shared" si="10"/>
        <v>50.83</v>
      </c>
      <c r="CP6" s="22">
        <f t="shared" si="10"/>
        <v>51.59</v>
      </c>
      <c r="CQ6" s="22">
        <f t="shared" si="10"/>
        <v>49.38</v>
      </c>
      <c r="CR6" s="22">
        <f t="shared" si="10"/>
        <v>50.09</v>
      </c>
      <c r="CS6" s="22">
        <f t="shared" si="10"/>
        <v>50.1</v>
      </c>
      <c r="CT6" s="22">
        <f t="shared" si="10"/>
        <v>49.76</v>
      </c>
      <c r="CU6" s="22">
        <f t="shared" si="10"/>
        <v>49.74</v>
      </c>
      <c r="CV6" s="21" t="str">
        <f>IF(CV7="","",IF(CV7="-","【-】","【"&amp;SUBSTITUTE(TEXT(CV7,"#,##0.00"),"-","△")&amp;"】"))</f>
        <v>【60.21】</v>
      </c>
      <c r="CW6" s="22">
        <f>IF(CW7="",NA(),CW7)</f>
        <v>73.33</v>
      </c>
      <c r="CX6" s="22">
        <f t="shared" ref="CX6:DF6" si="11">IF(CX7="",NA(),CX7)</f>
        <v>77.88</v>
      </c>
      <c r="CY6" s="22">
        <f t="shared" si="11"/>
        <v>79.150000000000006</v>
      </c>
      <c r="CZ6" s="22">
        <f t="shared" si="11"/>
        <v>78.16</v>
      </c>
      <c r="DA6" s="22">
        <f t="shared" si="11"/>
        <v>77.56</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69.349999999999994</v>
      </c>
      <c r="DI6" s="22">
        <f t="shared" ref="DI6:DQ6" si="12">IF(DI7="",NA(),DI7)</f>
        <v>70.510000000000005</v>
      </c>
      <c r="DJ6" s="22">
        <f t="shared" si="12"/>
        <v>71.8</v>
      </c>
      <c r="DK6" s="22">
        <f t="shared" si="12"/>
        <v>71.33</v>
      </c>
      <c r="DL6" s="22">
        <f t="shared" si="12"/>
        <v>67.34</v>
      </c>
      <c r="DM6" s="22">
        <f t="shared" si="12"/>
        <v>47.5</v>
      </c>
      <c r="DN6" s="22">
        <f t="shared" si="12"/>
        <v>48.41</v>
      </c>
      <c r="DO6" s="22">
        <f t="shared" si="12"/>
        <v>50.02</v>
      </c>
      <c r="DP6" s="22">
        <f t="shared" si="12"/>
        <v>51.38</v>
      </c>
      <c r="DQ6" s="22">
        <f t="shared" si="12"/>
        <v>52.3</v>
      </c>
      <c r="DR6" s="21" t="str">
        <f>IF(DR7="","",IF(DR7="-","【-】","【"&amp;SUBSTITUTE(TEXT(DR7,"#,##0.00"),"-","△")&amp;"】"))</f>
        <v>【52.41】</v>
      </c>
      <c r="DS6" s="22">
        <f>IF(DS7="",NA(),DS7)</f>
        <v>50.57</v>
      </c>
      <c r="DT6" s="22">
        <f t="shared" ref="DT6:EB6" si="13">IF(DT7="",NA(),DT7)</f>
        <v>50.47</v>
      </c>
      <c r="DU6" s="22">
        <f t="shared" si="13"/>
        <v>61.5</v>
      </c>
      <c r="DV6" s="22">
        <f t="shared" si="13"/>
        <v>66.819999999999993</v>
      </c>
      <c r="DW6" s="22">
        <f t="shared" si="13"/>
        <v>70.33</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0.03</v>
      </c>
      <c r="EE6" s="22">
        <f t="shared" ref="EE6:EM6" si="14">IF(EE7="",NA(),EE7)</f>
        <v>0.1</v>
      </c>
      <c r="EF6" s="22">
        <f t="shared" si="14"/>
        <v>0.02</v>
      </c>
      <c r="EG6" s="22">
        <f t="shared" si="14"/>
        <v>0.31</v>
      </c>
      <c r="EH6" s="22">
        <f t="shared" si="14"/>
        <v>1.98</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44245</v>
      </c>
      <c r="D7" s="24">
        <v>46</v>
      </c>
      <c r="E7" s="24">
        <v>1</v>
      </c>
      <c r="F7" s="24">
        <v>0</v>
      </c>
      <c r="G7" s="24">
        <v>1</v>
      </c>
      <c r="H7" s="24" t="s">
        <v>93</v>
      </c>
      <c r="I7" s="24" t="s">
        <v>94</v>
      </c>
      <c r="J7" s="24" t="s">
        <v>95</v>
      </c>
      <c r="K7" s="24" t="s">
        <v>96</v>
      </c>
      <c r="L7" s="24" t="s">
        <v>97</v>
      </c>
      <c r="M7" s="24" t="s">
        <v>98</v>
      </c>
      <c r="N7" s="25" t="s">
        <v>99</v>
      </c>
      <c r="O7" s="25">
        <v>90.19</v>
      </c>
      <c r="P7" s="25">
        <v>99</v>
      </c>
      <c r="Q7" s="25">
        <v>5390</v>
      </c>
      <c r="R7" s="25">
        <v>5539</v>
      </c>
      <c r="S7" s="25">
        <v>60.32</v>
      </c>
      <c r="T7" s="25">
        <v>91.83</v>
      </c>
      <c r="U7" s="25">
        <v>5429</v>
      </c>
      <c r="V7" s="25">
        <v>47.22</v>
      </c>
      <c r="W7" s="25">
        <v>114.97</v>
      </c>
      <c r="X7" s="25">
        <v>113.72</v>
      </c>
      <c r="Y7" s="25">
        <v>116.13</v>
      </c>
      <c r="Z7" s="25">
        <v>117.81</v>
      </c>
      <c r="AA7" s="25">
        <v>114.37</v>
      </c>
      <c r="AB7" s="25">
        <v>114.31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1142.49</v>
      </c>
      <c r="AU7" s="25">
        <v>1084.23</v>
      </c>
      <c r="AV7" s="25">
        <v>1050.32</v>
      </c>
      <c r="AW7" s="25">
        <v>925.87</v>
      </c>
      <c r="AX7" s="25">
        <v>892.83</v>
      </c>
      <c r="AY7" s="25">
        <v>305.08</v>
      </c>
      <c r="AZ7" s="25">
        <v>305.33999999999997</v>
      </c>
      <c r="BA7" s="25">
        <v>310.01</v>
      </c>
      <c r="BB7" s="25">
        <v>311.12</v>
      </c>
      <c r="BC7" s="25">
        <v>293.51</v>
      </c>
      <c r="BD7" s="25">
        <v>239.69</v>
      </c>
      <c r="BE7" s="25">
        <v>107.73</v>
      </c>
      <c r="BF7" s="25">
        <v>86.89</v>
      </c>
      <c r="BG7" s="25">
        <v>76.569999999999993</v>
      </c>
      <c r="BH7" s="25">
        <v>69.22</v>
      </c>
      <c r="BI7" s="25">
        <v>59.92</v>
      </c>
      <c r="BJ7" s="25">
        <v>585.59</v>
      </c>
      <c r="BK7" s="25">
        <v>561.34</v>
      </c>
      <c r="BL7" s="25">
        <v>538.33000000000004</v>
      </c>
      <c r="BM7" s="25">
        <v>515.14</v>
      </c>
      <c r="BN7" s="25">
        <v>498.34</v>
      </c>
      <c r="BO7" s="25">
        <v>264.86</v>
      </c>
      <c r="BP7" s="25">
        <v>95.3</v>
      </c>
      <c r="BQ7" s="25">
        <v>107.33</v>
      </c>
      <c r="BR7" s="25">
        <v>112.03</v>
      </c>
      <c r="BS7" s="25">
        <v>106.93</v>
      </c>
      <c r="BT7" s="25">
        <v>107.35</v>
      </c>
      <c r="BU7" s="25">
        <v>82.78</v>
      </c>
      <c r="BV7" s="25">
        <v>84.82</v>
      </c>
      <c r="BW7" s="25">
        <v>82.29</v>
      </c>
      <c r="BX7" s="25">
        <v>84.16</v>
      </c>
      <c r="BY7" s="25">
        <v>81.45</v>
      </c>
      <c r="BZ7" s="25">
        <v>97.59</v>
      </c>
      <c r="CA7" s="25">
        <v>286.12</v>
      </c>
      <c r="CB7" s="25">
        <v>276.92</v>
      </c>
      <c r="CC7" s="25">
        <v>264.72000000000003</v>
      </c>
      <c r="CD7" s="25">
        <v>277.61</v>
      </c>
      <c r="CE7" s="25">
        <v>276.27</v>
      </c>
      <c r="CF7" s="25">
        <v>225.09</v>
      </c>
      <c r="CG7" s="25">
        <v>224.82</v>
      </c>
      <c r="CH7" s="25">
        <v>230.85</v>
      </c>
      <c r="CI7" s="25">
        <v>230.21</v>
      </c>
      <c r="CJ7" s="25">
        <v>240.31</v>
      </c>
      <c r="CK7" s="25">
        <v>181.66</v>
      </c>
      <c r="CL7" s="25">
        <v>52.41</v>
      </c>
      <c r="CM7" s="25">
        <v>51.09</v>
      </c>
      <c r="CN7" s="25">
        <v>51.42</v>
      </c>
      <c r="CO7" s="25">
        <v>50.83</v>
      </c>
      <c r="CP7" s="25">
        <v>51.59</v>
      </c>
      <c r="CQ7" s="25">
        <v>49.38</v>
      </c>
      <c r="CR7" s="25">
        <v>50.09</v>
      </c>
      <c r="CS7" s="25">
        <v>50.1</v>
      </c>
      <c r="CT7" s="25">
        <v>49.76</v>
      </c>
      <c r="CU7" s="25">
        <v>49.74</v>
      </c>
      <c r="CV7" s="25">
        <v>60.21</v>
      </c>
      <c r="CW7" s="25">
        <v>73.33</v>
      </c>
      <c r="CX7" s="25">
        <v>77.88</v>
      </c>
      <c r="CY7" s="25">
        <v>79.150000000000006</v>
      </c>
      <c r="CZ7" s="25">
        <v>78.16</v>
      </c>
      <c r="DA7" s="25">
        <v>77.56</v>
      </c>
      <c r="DB7" s="25">
        <v>78.010000000000005</v>
      </c>
      <c r="DC7" s="25">
        <v>77.599999999999994</v>
      </c>
      <c r="DD7" s="25">
        <v>77.3</v>
      </c>
      <c r="DE7" s="25">
        <v>76.64</v>
      </c>
      <c r="DF7" s="25">
        <v>75.37</v>
      </c>
      <c r="DG7" s="25">
        <v>89.21</v>
      </c>
      <c r="DH7" s="25">
        <v>69.349999999999994</v>
      </c>
      <c r="DI7" s="25">
        <v>70.510000000000005</v>
      </c>
      <c r="DJ7" s="25">
        <v>71.8</v>
      </c>
      <c r="DK7" s="25">
        <v>71.33</v>
      </c>
      <c r="DL7" s="25">
        <v>67.34</v>
      </c>
      <c r="DM7" s="25">
        <v>47.5</v>
      </c>
      <c r="DN7" s="25">
        <v>48.41</v>
      </c>
      <c r="DO7" s="25">
        <v>50.02</v>
      </c>
      <c r="DP7" s="25">
        <v>51.38</v>
      </c>
      <c r="DQ7" s="25">
        <v>52.3</v>
      </c>
      <c r="DR7" s="25">
        <v>52.41</v>
      </c>
      <c r="DS7" s="25">
        <v>50.57</v>
      </c>
      <c r="DT7" s="25">
        <v>50.47</v>
      </c>
      <c r="DU7" s="25">
        <v>61.5</v>
      </c>
      <c r="DV7" s="25">
        <v>66.819999999999993</v>
      </c>
      <c r="DW7" s="25">
        <v>70.33</v>
      </c>
      <c r="DX7" s="25">
        <v>17.399999999999999</v>
      </c>
      <c r="DY7" s="25">
        <v>18.64</v>
      </c>
      <c r="DZ7" s="25">
        <v>19.510000000000002</v>
      </c>
      <c r="EA7" s="25">
        <v>21.6</v>
      </c>
      <c r="EB7" s="25">
        <v>23.36</v>
      </c>
      <c r="EC7" s="25">
        <v>26.78</v>
      </c>
      <c r="ED7" s="25">
        <v>0.03</v>
      </c>
      <c r="EE7" s="25">
        <v>0.1</v>
      </c>
      <c r="EF7" s="25">
        <v>0.02</v>
      </c>
      <c r="EG7" s="25">
        <v>0.31</v>
      </c>
      <c r="EH7" s="25">
        <v>1.98</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2025-12-12T09:11:32Z</dcterms:created>
  <dcterms:modified xsi:type="dcterms:W3CDTF">2026-02-18T01:52:53Z</dcterms:modified>
  <cp:category/>
</cp:coreProperties>
</file>